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210" windowWidth="11100" windowHeight="6345" activeTab="2"/>
  </bookViews>
  <sheets>
    <sheet name="RO č. 9 15.8." sheetId="21" r:id="rId1"/>
    <sheet name="dodatek" sheetId="28" r:id="rId2"/>
    <sheet name="Schváleno RMO" sheetId="26" r:id="rId3"/>
    <sheet name="List2" sheetId="27" r:id="rId4"/>
  </sheets>
  <definedNames>
    <definedName name="_xlnm.Print_Area" localSheetId="0">'RO č. 9 15.8.'!$A$1:$J$92</definedName>
    <definedName name="_xlnm.Print_Titles" localSheetId="0">'RO č. 9 15.8.'!$2:$3</definedName>
  </definedNames>
  <calcPr fullCalcOnLoad="1"/>
</workbook>
</file>

<file path=xl/sharedStrings.xml><?xml version="1.0" encoding="utf-8"?>
<sst xmlns="http://schemas.openxmlformats.org/spreadsheetml/2006/main" count="471" uniqueCount="183">
  <si>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</si>
  <si>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</si>
  <si>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</si>
  <si>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</si>
  <si>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</si>
  <si>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</si>
  <si>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</si>
  <si>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</si>
  <si>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</si>
  <si>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</si>
  <si>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</si>
  <si>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</si>
  <si>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</si>
  <si>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</si>
  <si>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</si>
  <si>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</si>
  <si>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</si>
  <si>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</si>
  <si>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</si>
  <si>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</si>
  <si>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</si>
  <si>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</si>
  <si>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</si>
  <si>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</si>
  <si>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</si>
  <si>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</si>
  <si>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</si>
  <si>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</si>
  <si>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</si>
  <si>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</si>
  <si>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</si>
  <si>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</si>
  <si>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</si>
  <si>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</si>
  <si>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</si>
  <si>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P= příjmy   V= výdaje   NZ= nově zařazeno do R2018</t>
  </si>
  <si>
    <t>6.</t>
  </si>
  <si>
    <t xml:space="preserve">       Platný rozpočet</t>
  </si>
  <si>
    <t>Výdaje běžné saldo</t>
  </si>
  <si>
    <t>investice</t>
  </si>
  <si>
    <t xml:space="preserve">A) Změny příjmů a jejich použití   -NEJSOU   </t>
  </si>
  <si>
    <t>1245</t>
  </si>
  <si>
    <t xml:space="preserve">B) Změny v běžných výdajích  </t>
  </si>
  <si>
    <t>č.8</t>
  </si>
  <si>
    <t>1244</t>
  </si>
  <si>
    <t>Výdaje (investiční)</t>
  </si>
  <si>
    <t>Rekapitulace Rozpočtového opatření č. 9</t>
  </si>
  <si>
    <t xml:space="preserve">Rekapitulace celkového rozpočtu města na rok 2018 včetně RO č. </t>
  </si>
  <si>
    <t xml:space="preserve">Rozpočtové opatření č. 9/2018 - změna schváleného rozpočtu roku 2018 - srpen  (údaje v tis. Kč) </t>
  </si>
  <si>
    <t>0515</t>
  </si>
  <si>
    <t>OŠK - poskytnuté dotace spolkům, kultura, vzdělávání - snížení</t>
  </si>
  <si>
    <t>OŠK - záštita starosty snížení</t>
  </si>
  <si>
    <r>
      <t xml:space="preserve">OŠK - Dar J. Gachovi na sport. činnost ve střelbě v r. 2018, </t>
    </r>
    <r>
      <rPr>
        <b/>
        <sz val="10"/>
        <rFont val="Arial CE"/>
        <family val="2"/>
      </rPr>
      <t>RMO/xxx/08/18</t>
    </r>
  </si>
  <si>
    <t>0326</t>
  </si>
  <si>
    <t>KRŘ - Hasiči Otrokovice - nákup DHDM - přesun z investic</t>
  </si>
  <si>
    <t>0565</t>
  </si>
  <si>
    <t>0404</t>
  </si>
  <si>
    <t>0331</t>
  </si>
  <si>
    <t>0522</t>
  </si>
  <si>
    <t>č. 9</t>
  </si>
  <si>
    <t>Příloha č. RMO/xxx/08/18</t>
  </si>
  <si>
    <t>0440</t>
  </si>
  <si>
    <t>7.</t>
  </si>
  <si>
    <t>NZ</t>
  </si>
  <si>
    <r>
      <t xml:space="preserve">OŠK - Dar Tenis Trávníky Otrokovice, na uspořádání sport. akcí, IČ 26549956, </t>
    </r>
    <r>
      <rPr>
        <b/>
        <sz val="10"/>
        <rFont val="Arial CE"/>
        <family val="2"/>
      </rPr>
      <t>RMO/xxx/08/18</t>
    </r>
  </si>
  <si>
    <t>OŠK - Záštita místostarosty - snížení</t>
  </si>
  <si>
    <t>0755</t>
  </si>
  <si>
    <t>KRŘ - Pořízení přetlakového ventilátoru - přesun do běžných výdajů</t>
  </si>
  <si>
    <t>ORM - Městská sportovní hala - vnitřní vybavení (nad 40 tis. Kč)</t>
  </si>
  <si>
    <t>6202</t>
  </si>
  <si>
    <t>8.</t>
  </si>
  <si>
    <t>SNTE - havárie prasklé odpadní potrubí MŠ Zahradní - oprava RS</t>
  </si>
  <si>
    <t>0351</t>
  </si>
  <si>
    <t>SNTE - havárie prasklé odpadní potrubí MŠ Zahradní - správná RS</t>
  </si>
  <si>
    <t>9.</t>
  </si>
  <si>
    <t>0359</t>
  </si>
  <si>
    <t>ORM - Rekonstrukce mostu přes žel.trať - ul. Nadjezd - snížení</t>
  </si>
  <si>
    <t>7203</t>
  </si>
  <si>
    <t>ORM - Městská sportovní hala - vnitřní vybavení (do 40 tis. Kč)</t>
  </si>
  <si>
    <t>8230</t>
  </si>
  <si>
    <t>ORM - Protipovodňová opatření Baťov - snížení</t>
  </si>
  <si>
    <t>6213</t>
  </si>
  <si>
    <t>7209</t>
  </si>
  <si>
    <t>ORM - Zastávky MHD bezbariérová úprava - snížení</t>
  </si>
  <si>
    <t>ORM - Zateplení budovy OB - snížení</t>
  </si>
  <si>
    <t>7252</t>
  </si>
  <si>
    <t>ORM - Městská sportovní hala - vnitřní vybavení (do 40 tis. Kč/použ.1 rok)</t>
  </si>
  <si>
    <t>7212</t>
  </si>
  <si>
    <t>ORM - Hlavní 1161 (DPS) zateplení - snížení</t>
  </si>
  <si>
    <t>7253</t>
  </si>
  <si>
    <t>ORM - Ulice SNP - kolmá parkovací stání</t>
  </si>
  <si>
    <t>7210</t>
  </si>
  <si>
    <t>ORM - Nová parkovací místa Štěrkoviště - snížení</t>
  </si>
  <si>
    <t>6296</t>
  </si>
  <si>
    <t>ORM - Školní čp.1299 schody, madly, balkón - snížení</t>
  </si>
  <si>
    <t>2268</t>
  </si>
  <si>
    <t>ORM.- Ulice SNP - značení pro cyklisty v protisměru - snížení</t>
  </si>
  <si>
    <t>7258</t>
  </si>
  <si>
    <t>ORM - Laziště - základní technická vybavenost - snížení</t>
  </si>
  <si>
    <t>2151</t>
  </si>
  <si>
    <t>8218</t>
  </si>
  <si>
    <t>ORM - Městské koupaliště - nový venkovní bufet - snížení</t>
  </si>
  <si>
    <t>8250</t>
  </si>
  <si>
    <t>8225</t>
  </si>
  <si>
    <t>8232</t>
  </si>
  <si>
    <t>10.</t>
  </si>
  <si>
    <t>8226</t>
  </si>
  <si>
    <t>11.</t>
  </si>
  <si>
    <t>8248</t>
  </si>
  <si>
    <t>12.</t>
  </si>
  <si>
    <t>8259</t>
  </si>
  <si>
    <t>OŠK - Nákup drobného hm.dlouh.majetku - zvýšení</t>
  </si>
  <si>
    <t>OŠK - nákup mat.j.n. - pamětní medaile Výročí 100 let vzniku ČR - snížení</t>
  </si>
  <si>
    <t>OŠK - nákup ostatních služeb - snížení</t>
  </si>
  <si>
    <r>
      <t xml:space="preserve">OŠK - Dar Klubu výsadkových veteránů, IČ 27025519, přísp. na činnost spolku v r. 2018 </t>
    </r>
    <r>
      <rPr>
        <b/>
        <sz val="10"/>
        <rFont val="Arial CE"/>
        <family val="2"/>
      </rPr>
      <t>RMO/xxx/08/18</t>
    </r>
  </si>
  <si>
    <t>A) Změny příjmů a jejich použití  - NEJSOU</t>
  </si>
  <si>
    <t>13.</t>
  </si>
  <si>
    <t>14.</t>
  </si>
  <si>
    <t>ORM - Rekonstrukce ulice Na Uličce - snížení (přesun na Významné opravy vozovek)</t>
  </si>
  <si>
    <t>ORM - MŠ J. Žižky slunolamy - snížení (přesun Oprava chodníku ZŠ Trávníky)</t>
  </si>
  <si>
    <t>ORM - Nová parkovací místa Štěrkoviště - snížení (přesun Oprava chodníku - vstup ZŠ Tráv.)</t>
  </si>
  <si>
    <t xml:space="preserve">ORM - Dětské dopravní hřiště Otrokovice - projekt </t>
  </si>
  <si>
    <t>8214</t>
  </si>
  <si>
    <t>8215</t>
  </si>
  <si>
    <t>8216</t>
  </si>
  <si>
    <t>7208</t>
  </si>
  <si>
    <t>7250</t>
  </si>
  <si>
    <t>0128</t>
  </si>
  <si>
    <t>15.</t>
  </si>
  <si>
    <t>KRŘ - Drobný hm. dl. majetek - snížení</t>
  </si>
  <si>
    <r>
      <t xml:space="preserve">KRŘ - Dar obci Velký Ořechov na pořízení hasičské techniky </t>
    </r>
    <r>
      <rPr>
        <b/>
        <sz val="10"/>
        <rFont val="Arial"/>
        <family val="2"/>
      </rPr>
      <t>RMO/xxx/08/18</t>
    </r>
  </si>
  <si>
    <t>ORM - Územní plány a projekty nejbližších let - snížení</t>
  </si>
  <si>
    <t>ORM - Rozšíření kolumbária na Městském hřbitově - snížení</t>
  </si>
  <si>
    <t>ORM - ZŠ Trávníky modernizace učeben + bezbariérovost - snížení</t>
  </si>
  <si>
    <t>ORM - ZŠ TGM modernizace učeben - snížení</t>
  </si>
  <si>
    <t>ORM - Přírodovědné učebny ZŠ - snížení</t>
  </si>
  <si>
    <t>6264</t>
  </si>
  <si>
    <t>ORM - Ulice Kpt. Jaroše - kolmá parkovací stání - zvýšení</t>
  </si>
  <si>
    <t>ORM - ZŠ Mánesova - úprava prostranství před ZŠ - zvýšení</t>
  </si>
  <si>
    <t>ORM - ZŠ TGM rozšíření kapacity - 3 učebny - zvýšení</t>
  </si>
  <si>
    <t>ORM - Revitalizace Městské sportovní haly - zvýšení</t>
  </si>
  <si>
    <t>0407</t>
  </si>
  <si>
    <t xml:space="preserve">SOC - Snížení prostředků na služby u projektu POSBO </t>
  </si>
  <si>
    <t>ORM - Čechova ulice, rozšíření - snížení (přesun na Měst.sp.hala navýšení vybavení do 40 tis. Kč)</t>
  </si>
  <si>
    <t>ORM - Čechova ulice, rozšíření - snížení (přesun na Měst.sp.hala navýšení vybavení do 40 tis. Kč/použ.1 rok)</t>
  </si>
  <si>
    <t>OŠK - Dotace poskytnuté na kulturu - snížení</t>
  </si>
  <si>
    <t>SOC - Pěs. péče - nákup ostatních služeb - zvýšení</t>
  </si>
  <si>
    <t>SOC - Pěs. péče - ostatní neinvestiční transfery obyvatelstvu - zvýšení</t>
  </si>
  <si>
    <t>SOC - KD Kvítkovice nákup knih učeb. pomůcek, tisku - zvýšení</t>
  </si>
  <si>
    <t>OŠK - záštita starosty - zvýšení</t>
  </si>
  <si>
    <t>SOC - služby elektron. komunikací - snížení</t>
  </si>
  <si>
    <t>ORM - Oprava chodníku ZŠ Trávníky ul. Hlavní - zvýšení</t>
  </si>
  <si>
    <t>ORM - Oprava chodníku vstup ZŠ Trávníky ul. Hlavní - zvýšení</t>
  </si>
  <si>
    <t xml:space="preserve">Otrokovice, 15.8.2018 </t>
  </si>
  <si>
    <t>ORM - Významné opravy vozovek nespecifikované - zvýšení RMO/397/04/18</t>
  </si>
  <si>
    <t>SNTE - prasklé vodní rozvody ZŠ Trávníky - oprava RS</t>
  </si>
  <si>
    <t>SNTE - prasklé vodní rozvody ZŠ Trávníky - správná RS</t>
  </si>
  <si>
    <t>SOC - Kom. plánování soc. služeb na Otrokovicku, pohoštění - snížení</t>
  </si>
  <si>
    <t>SOC - Kom. plánování soc. služeb na Otrokovicku, školení a vzdělávání</t>
  </si>
  <si>
    <t>0406</t>
  </si>
  <si>
    <t>0624</t>
  </si>
  <si>
    <t>0608</t>
  </si>
  <si>
    <t>0325</t>
  </si>
  <si>
    <t>SNTE - Koupaliště Bahňák spotř. mat.: chlor + čistící prostř. - mim. sezóna - zvýš.</t>
  </si>
  <si>
    <t>SNTE - Koupaliště Bahňák nákup služeb snížení</t>
  </si>
  <si>
    <t>SNTE - Sportovní areál Baťov nákup služeb snížení</t>
  </si>
  <si>
    <t>SOC - Projekt PAPDUN - úprava položky před koncem projektu zvýšení</t>
  </si>
  <si>
    <t>SOC - Projekt PAPDUN - úprava položky před koncem projektu snížení</t>
  </si>
  <si>
    <t>SNTE - Sportovní areál Baťov spotř. mat. čistící proř. + PHM - zvýš.</t>
  </si>
  <si>
    <t>Rekapitulace celkového rozpočtu města na rok 2018 včetně RO č. 9 včetně dodatku č.1</t>
  </si>
  <si>
    <t>Otrokovice 15.8.2018</t>
  </si>
  <si>
    <t>Rekapitulace Rozpočtového opatření č. 9  DODATEK Č.1</t>
  </si>
  <si>
    <t xml:space="preserve">Rozpočtové opatření č. 9/2018 - změna schváleného rozpočtu roku 2018 - srpen (údaje v tis. Kč) DODATEK Č. 1 </t>
  </si>
  <si>
    <t>SNTE - ROŠ spotř. mat.: chlor + čistící prostř. - mim. sezóna - zvýšení</t>
  </si>
  <si>
    <t>SNTE - ROŠ nákup služeb snížení</t>
  </si>
  <si>
    <t>16.</t>
  </si>
  <si>
    <t>17.</t>
  </si>
  <si>
    <t>104 1 13013</t>
  </si>
  <si>
    <t>Příloha č. RMO/458/08/18</t>
  </si>
  <si>
    <t>KRŘ - Dar obci Velký Ořechov na pořízení hasičské techniky, RMO/406/08/18</t>
  </si>
  <si>
    <r>
      <t xml:space="preserve">OŠK - Dar Tenis Trávníky Otrokovice, na uspořádání sport. akcí, IČ 26549956, </t>
    </r>
    <r>
      <rPr>
        <sz val="10"/>
        <rFont val="Arial CE"/>
        <family val="2"/>
      </rPr>
      <t>RMO/447/08/18</t>
    </r>
  </si>
  <si>
    <t>OŠK - Dar J. Gachovi na sport. činnost ve střelbě v r. 2018, RMO/446/08/18</t>
  </si>
  <si>
    <t>OŠK - Dar Klubu výsadk. veteránů, IČ 27025519, přísp. na činnost spolku v r. 2018, RMO/450/08/18</t>
  </si>
</sst>
</file>

<file path=xl/styles.xml><?xml version="1.0" encoding="utf-8"?>
<styleSheet xmlns="http://schemas.openxmlformats.org/spreadsheetml/2006/main">
  <fonts count="2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4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06">
    <xf numFmtId="0" fontId="0" fillId="0" borderId="0" xfId="0"/>
    <xf numFmtId="0" fontId="1" fillId="24" borderId="10" xfId="0" applyFont="1" applyFill="1" applyBorder="1" applyAlignment="1">
      <alignment horizontal="center"/>
    </xf>
    <xf numFmtId="0" fontId="20" fillId="0" borderId="0" xfId="0" applyFont="1"/>
    <xf numFmtId="0" fontId="1" fillId="0" borderId="0" xfId="0" applyFont="1"/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3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right"/>
    </xf>
    <xf numFmtId="4" fontId="1" fillId="24" borderId="12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/>
    <xf numFmtId="4" fontId="20" fillId="0" borderId="10" xfId="0" applyNumberFormat="1" applyFont="1" applyBorder="1"/>
    <xf numFmtId="4" fontId="20" fillId="24" borderId="12" xfId="0" applyNumberFormat="1" applyFont="1" applyFill="1" applyBorder="1" applyAlignment="1">
      <alignment horizontal="right"/>
    </xf>
    <xf numFmtId="0" fontId="20" fillId="0" borderId="0" xfId="0" applyFont="1" applyBorder="1"/>
    <xf numFmtId="4" fontId="20" fillId="0" borderId="14" xfId="0" applyNumberFormat="1" applyFont="1" applyBorder="1"/>
    <xf numFmtId="0" fontId="21" fillId="0" borderId="0" xfId="0" applyFont="1"/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" fillId="24" borderId="14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/>
    <xf numFmtId="0" fontId="20" fillId="24" borderId="14" xfId="0" applyFont="1" applyFill="1" applyBorder="1"/>
    <xf numFmtId="4" fontId="20" fillId="24" borderId="14" xfId="0" applyNumberFormat="1" applyFont="1" applyFill="1" applyBorder="1"/>
    <xf numFmtId="4" fontId="1" fillId="24" borderId="14" xfId="0" applyNumberFormat="1" applyFont="1" applyFill="1" applyBorder="1"/>
    <xf numFmtId="4" fontId="20" fillId="24" borderId="14" xfId="0" applyNumberFormat="1" applyFont="1" applyFill="1" applyBorder="1" applyAlignment="1">
      <alignment horizontal="right"/>
    </xf>
    <xf numFmtId="14" fontId="1" fillId="0" borderId="0" xfId="0" applyNumberFormat="1" applyFont="1"/>
    <xf numFmtId="0" fontId="1" fillId="0" borderId="16" xfId="0" applyFont="1" applyBorder="1"/>
    <xf numFmtId="0" fontId="20" fillId="0" borderId="16" xfId="0" applyFont="1" applyBorder="1"/>
    <xf numFmtId="4" fontId="1" fillId="0" borderId="17" xfId="0" applyNumberFormat="1" applyFont="1" applyBorder="1"/>
    <xf numFmtId="4" fontId="20" fillId="0" borderId="17" xfId="0" applyNumberFormat="1" applyFont="1" applyBorder="1"/>
    <xf numFmtId="4" fontId="20" fillId="25" borderId="17" xfId="39" applyNumberFormat="1" applyFont="1" applyFill="1" applyBorder="1" applyAlignment="1" applyProtection="1">
      <alignment/>
      <protection/>
    </xf>
    <xf numFmtId="4" fontId="1" fillId="25" borderId="17" xfId="39" applyNumberFormat="1" applyFont="1" applyFill="1" applyBorder="1" applyAlignment="1" applyProtection="1">
      <alignment/>
      <protection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7" xfId="0" applyFont="1" applyBorder="1"/>
    <xf numFmtId="0" fontId="20" fillId="0" borderId="13" xfId="0" applyFont="1" applyBorder="1"/>
    <xf numFmtId="0" fontId="20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" fontId="20" fillId="0" borderId="21" xfId="0" applyNumberFormat="1" applyFont="1" applyBorder="1"/>
    <xf numFmtId="0" fontId="1" fillId="24" borderId="15" xfId="0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>
      <alignment horizontal="right"/>
    </xf>
    <xf numFmtId="0" fontId="1" fillId="24" borderId="22" xfId="0" applyFont="1" applyFill="1" applyBorder="1" applyAlignment="1">
      <alignment horizontal="right"/>
    </xf>
    <xf numFmtId="49" fontId="1" fillId="24" borderId="18" xfId="0" applyNumberFormat="1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24" borderId="10" xfId="0" applyNumberFormat="1" applyFont="1" applyFill="1" applyBorder="1"/>
    <xf numFmtId="0" fontId="20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" fillId="24" borderId="23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0" fillId="24" borderId="19" xfId="0" applyNumberFormat="1" applyFont="1" applyFill="1" applyBorder="1" applyAlignment="1">
      <alignment horizontal="right"/>
    </xf>
    <xf numFmtId="4" fontId="1" fillId="0" borderId="19" xfId="0" applyNumberFormat="1" applyFont="1" applyBorder="1"/>
    <xf numFmtId="4" fontId="1" fillId="0" borderId="0" xfId="0" applyNumberFormat="1" applyFont="1"/>
    <xf numFmtId="0" fontId="22" fillId="0" borderId="0" xfId="0" applyFont="1"/>
    <xf numFmtId="49" fontId="1" fillId="24" borderId="10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0" fillId="0" borderId="12" xfId="0" applyFont="1" applyBorder="1"/>
    <xf numFmtId="0" fontId="0" fillId="0" borderId="10" xfId="0" applyBorder="1" applyAlignment="1">
      <alignment horizontal="center"/>
    </xf>
    <xf numFmtId="4" fontId="20" fillId="0" borderId="0" xfId="0" applyNumberFormat="1" applyFont="1" applyBorder="1"/>
    <xf numFmtId="0" fontId="1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4" fontId="1" fillId="0" borderId="14" xfId="0" applyNumberFormat="1" applyFont="1" applyFill="1" applyBorder="1"/>
    <xf numFmtId="0" fontId="1" fillId="0" borderId="23" xfId="0" applyFont="1" applyFill="1" applyBorder="1" applyAlignment="1">
      <alignment horizontal="center" vertical="center"/>
    </xf>
    <xf numFmtId="4" fontId="1" fillId="0" borderId="10" xfId="0" applyNumberFormat="1" applyFont="1" applyFill="1" applyBorder="1"/>
    <xf numFmtId="49" fontId="0" fillId="24" borderId="10" xfId="0" applyNumberForma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4" fontId="0" fillId="24" borderId="10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4" fontId="20" fillId="0" borderId="10" xfId="0" applyNumberFormat="1" applyFont="1" applyFill="1" applyBorder="1"/>
    <xf numFmtId="0" fontId="1" fillId="0" borderId="11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1" fillId="24" borderId="10" xfId="0" applyFont="1" applyFill="1" applyBorder="1"/>
    <xf numFmtId="0" fontId="1" fillId="24" borderId="15" xfId="0" applyFont="1" applyFill="1" applyBorder="1" applyAlignment="1">
      <alignment horizontal="center"/>
    </xf>
    <xf numFmtId="4" fontId="20" fillId="24" borderId="12" xfId="0" applyNumberFormat="1" applyFont="1" applyFill="1" applyBorder="1"/>
    <xf numFmtId="4" fontId="1" fillId="24" borderId="17" xfId="0" applyNumberFormat="1" applyFont="1" applyFill="1" applyBorder="1"/>
    <xf numFmtId="0" fontId="20" fillId="24" borderId="1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left"/>
    </xf>
    <xf numFmtId="0" fontId="1" fillId="0" borderId="14" xfId="0" applyFont="1" applyBorder="1"/>
    <xf numFmtId="0" fontId="0" fillId="0" borderId="10" xfId="51" applyBorder="1" applyAlignment="1">
      <alignment horizontal="center"/>
      <protection/>
    </xf>
    <xf numFmtId="0" fontId="0" fillId="0" borderId="17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/>
    <xf numFmtId="0" fontId="1" fillId="0" borderId="13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/>
    <xf numFmtId="0" fontId="20" fillId="0" borderId="12" xfId="0" applyFont="1" applyFill="1" applyBorder="1"/>
    <xf numFmtId="0" fontId="20" fillId="0" borderId="14" xfId="0" applyFont="1" applyFill="1" applyBorder="1"/>
    <xf numFmtId="0" fontId="2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9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/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0" fontId="1" fillId="26" borderId="10" xfId="0" applyFont="1" applyFill="1" applyBorder="1"/>
    <xf numFmtId="0" fontId="0" fillId="26" borderId="16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49" fontId="0" fillId="26" borderId="10" xfId="0" applyNumberFormat="1" applyFill="1" applyBorder="1" applyAlignment="1">
      <alignment horizontal="center"/>
    </xf>
    <xf numFmtId="4" fontId="1" fillId="26" borderId="14" xfId="0" applyNumberFormat="1" applyFont="1" applyFill="1" applyBorder="1"/>
    <xf numFmtId="4" fontId="20" fillId="26" borderId="10" xfId="0" applyNumberFormat="1" applyFont="1" applyFill="1" applyBorder="1"/>
    <xf numFmtId="4" fontId="1" fillId="26" borderId="10" xfId="0" applyNumberFormat="1" applyFont="1" applyFill="1" applyBorder="1"/>
    <xf numFmtId="0" fontId="0" fillId="26" borderId="17" xfId="0" applyFill="1" applyBorder="1" applyAlignment="1">
      <alignment horizontal="left"/>
    </xf>
    <xf numFmtId="0" fontId="0" fillId="26" borderId="17" xfId="0" applyFont="1" applyFill="1" applyBorder="1" applyAlignment="1">
      <alignment horizontal="left"/>
    </xf>
    <xf numFmtId="0" fontId="0" fillId="26" borderId="10" xfId="0" applyFill="1" applyBorder="1" applyAlignment="1">
      <alignment horizontal="center"/>
    </xf>
    <xf numFmtId="4" fontId="0" fillId="26" borderId="14" xfId="0" applyNumberFormat="1" applyFont="1" applyFill="1" applyBorder="1" applyAlignment="1">
      <alignment horizontal="right"/>
    </xf>
    <xf numFmtId="0" fontId="20" fillId="26" borderId="10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left"/>
    </xf>
    <xf numFmtId="0" fontId="0" fillId="0" borderId="20" xfId="51" applyBorder="1" applyAlignment="1">
      <alignment horizontal="center"/>
      <protection/>
    </xf>
    <xf numFmtId="0" fontId="0" fillId="0" borderId="13" xfId="51" applyBorder="1" applyAlignment="1">
      <alignment horizontal="center"/>
      <protection/>
    </xf>
    <xf numFmtId="49" fontId="0" fillId="24" borderId="11" xfId="0" applyNumberFormat="1" applyFill="1" applyBorder="1" applyAlignment="1">
      <alignment horizontal="center"/>
    </xf>
    <xf numFmtId="4" fontId="0" fillId="24" borderId="19" xfId="0" applyNumberFormat="1" applyFont="1" applyFill="1" applyBorder="1" applyAlignment="1">
      <alignment horizontal="right"/>
    </xf>
    <xf numFmtId="4" fontId="20" fillId="0" borderId="11" xfId="0" applyNumberFormat="1" applyFont="1" applyFill="1" applyBorder="1"/>
    <xf numFmtId="4" fontId="1" fillId="0" borderId="11" xfId="0" applyNumberFormat="1" applyFont="1" applyFill="1" applyBorder="1"/>
    <xf numFmtId="0" fontId="0" fillId="26" borderId="14" xfId="0" applyFill="1" applyBorder="1" applyAlignment="1">
      <alignment horizontal="left"/>
    </xf>
    <xf numFmtId="0" fontId="20" fillId="26" borderId="12" xfId="0" applyFont="1" applyFill="1" applyBorder="1" applyAlignment="1">
      <alignment horizontal="center"/>
    </xf>
    <xf numFmtId="0" fontId="1" fillId="26" borderId="12" xfId="0" applyFont="1" applyFill="1" applyBorder="1"/>
    <xf numFmtId="49" fontId="0" fillId="26" borderId="12" xfId="0" applyNumberFormat="1" applyFill="1" applyBorder="1" applyAlignment="1">
      <alignment horizontal="center"/>
    </xf>
    <xf numFmtId="4" fontId="20" fillId="26" borderId="12" xfId="0" applyNumberFormat="1" applyFont="1" applyFill="1" applyBorder="1"/>
    <xf numFmtId="4" fontId="1" fillId="26" borderId="12" xfId="0" applyNumberFormat="1" applyFont="1" applyFill="1" applyBorder="1"/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7" borderId="10" xfId="0" applyFont="1" applyFill="1" applyBorder="1"/>
    <xf numFmtId="0" fontId="20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/>
    </xf>
    <xf numFmtId="49" fontId="1" fillId="27" borderId="10" xfId="0" applyNumberFormat="1" applyFont="1" applyFill="1" applyBorder="1" applyAlignment="1">
      <alignment horizontal="center"/>
    </xf>
    <xf numFmtId="4" fontId="1" fillId="27" borderId="14" xfId="0" applyNumberFormat="1" applyFont="1" applyFill="1" applyBorder="1" applyAlignment="1">
      <alignment horizontal="right"/>
    </xf>
    <xf numFmtId="4" fontId="20" fillId="27" borderId="12" xfId="0" applyNumberFormat="1" applyFont="1" applyFill="1" applyBorder="1"/>
    <xf numFmtId="4" fontId="1" fillId="27" borderId="14" xfId="0" applyNumberFormat="1" applyFont="1" applyFill="1" applyBorder="1"/>
    <xf numFmtId="4" fontId="20" fillId="24" borderId="10" xfId="0" applyNumberFormat="1" applyFont="1" applyFill="1" applyBorder="1"/>
    <xf numFmtId="4" fontId="1" fillId="27" borderId="10" xfId="0" applyNumberFormat="1" applyFont="1" applyFill="1" applyBorder="1" applyAlignment="1">
      <alignment horizontal="right"/>
    </xf>
    <xf numFmtId="4" fontId="20" fillId="27" borderId="10" xfId="0" applyNumberFormat="1" applyFont="1" applyFill="1" applyBorder="1"/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" fillId="26" borderId="10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4" fontId="1" fillId="26" borderId="10" xfId="0" applyNumberFormat="1" applyFont="1" applyFill="1" applyBorder="1" applyAlignment="1">
      <alignment horizontal="right"/>
    </xf>
    <xf numFmtId="0" fontId="1" fillId="26" borderId="15" xfId="0" applyFont="1" applyFill="1" applyBorder="1" applyAlignment="1">
      <alignment horizontal="center"/>
    </xf>
    <xf numFmtId="4" fontId="1" fillId="26" borderId="14" xfId="0" applyNumberFormat="1" applyFont="1" applyFill="1" applyBorder="1" applyAlignment="1">
      <alignment horizontal="right"/>
    </xf>
    <xf numFmtId="4" fontId="20" fillId="0" borderId="12" xfId="0" applyNumberFormat="1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6" xfId="50"/>
    <cellStyle name="Normální 7" xfId="51"/>
    <cellStyle name="Poznámka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SheetLayoutView="100" workbookViewId="0" topLeftCell="A1">
      <pane ySplit="3" topLeftCell="A58" activePane="bottomLeft" state="frozen"/>
      <selection pane="bottomLeft" activeCell="B34" sqref="B34"/>
    </sheetView>
  </sheetViews>
  <sheetFormatPr defaultColWidth="9.00390625" defaultRowHeight="12.75"/>
  <cols>
    <col min="1" max="1" width="4.625" style="3" customWidth="1"/>
    <col min="2" max="2" width="82.625" style="3" customWidth="1"/>
    <col min="3" max="3" width="4.125" style="18" customWidth="1"/>
    <col min="4" max="4" width="7.375" style="18" customWidth="1"/>
    <col min="5" max="5" width="7.75390625" style="3" customWidth="1"/>
    <col min="6" max="6" width="10.125" style="3" customWidth="1"/>
    <col min="7" max="7" width="11.625" style="3" customWidth="1"/>
    <col min="8" max="8" width="14.25390625" style="3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5">
      <c r="A1" s="24" t="s">
        <v>48</v>
      </c>
      <c r="B1" s="2"/>
      <c r="C1" s="17"/>
      <c r="D1" s="17"/>
      <c r="H1" s="2" t="s">
        <v>60</v>
      </c>
      <c r="I1" s="2"/>
      <c r="J1" s="24"/>
    </row>
    <row r="2" spans="1:10" s="2" customFormat="1" ht="12.75">
      <c r="A2" s="4" t="s">
        <v>0</v>
      </c>
      <c r="B2" s="198" t="s">
        <v>10</v>
      </c>
      <c r="C2" s="4"/>
      <c r="D2" s="4" t="s">
        <v>18</v>
      </c>
      <c r="E2" s="198" t="s">
        <v>1</v>
      </c>
      <c r="F2" s="198" t="s">
        <v>2</v>
      </c>
      <c r="G2" s="198" t="s">
        <v>3</v>
      </c>
      <c r="H2" s="4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99"/>
      <c r="C3" s="5"/>
      <c r="D3" s="5" t="s">
        <v>19</v>
      </c>
      <c r="E3" s="199"/>
      <c r="F3" s="199"/>
      <c r="G3" s="199"/>
      <c r="H3" s="5" t="s">
        <v>7</v>
      </c>
      <c r="I3" s="5" t="s">
        <v>59</v>
      </c>
      <c r="J3" s="5" t="s">
        <v>7</v>
      </c>
    </row>
    <row r="4" spans="1:10" ht="12.75">
      <c r="A4" s="61" t="s">
        <v>115</v>
      </c>
      <c r="B4" s="50"/>
      <c r="C4" s="62"/>
      <c r="D4" s="62"/>
      <c r="E4" s="62"/>
      <c r="F4" s="62"/>
      <c r="G4" s="62"/>
      <c r="H4" s="62"/>
      <c r="I4" s="63"/>
      <c r="J4" s="59"/>
    </row>
    <row r="5" spans="1:10" ht="12.75">
      <c r="A5" s="98"/>
      <c r="B5" s="113"/>
      <c r="C5" s="112"/>
      <c r="D5" s="130"/>
      <c r="E5" s="128"/>
      <c r="F5" s="128"/>
      <c r="G5" s="130"/>
      <c r="H5" s="131"/>
      <c r="I5" s="132"/>
      <c r="J5" s="131"/>
    </row>
    <row r="6" spans="1:10" ht="12.75">
      <c r="A6" s="124"/>
      <c r="B6" s="113"/>
      <c r="C6" s="112"/>
      <c r="D6" s="130"/>
      <c r="E6" s="128"/>
      <c r="F6" s="128"/>
      <c r="G6" s="130"/>
      <c r="H6" s="131"/>
      <c r="I6" s="132"/>
      <c r="J6" s="131"/>
    </row>
    <row r="7" spans="1:10" s="8" customFormat="1" ht="12.75">
      <c r="A7" s="25"/>
      <c r="B7" s="26"/>
      <c r="C7" s="27"/>
      <c r="D7" s="27"/>
      <c r="E7" s="13"/>
      <c r="F7" s="105" t="s">
        <v>9</v>
      </c>
      <c r="G7" s="106"/>
      <c r="H7" s="107">
        <f aca="true" t="shared" si="0" ref="H7:J9">SUM(H5:H6)</f>
        <v>0</v>
      </c>
      <c r="I7" s="107">
        <f t="shared" si="0"/>
        <v>0</v>
      </c>
      <c r="J7" s="107">
        <f t="shared" si="0"/>
        <v>0</v>
      </c>
    </row>
    <row r="8" spans="1:10" s="8" customFormat="1" ht="12.75">
      <c r="A8" s="25"/>
      <c r="B8" s="99" t="s">
        <v>35</v>
      </c>
      <c r="C8" s="27"/>
      <c r="D8" s="27"/>
      <c r="E8" s="13"/>
      <c r="F8" s="105" t="s">
        <v>34</v>
      </c>
      <c r="G8" s="106"/>
      <c r="H8" s="107">
        <f t="shared" si="0"/>
        <v>0</v>
      </c>
      <c r="I8" s="107">
        <f t="shared" si="0"/>
        <v>0</v>
      </c>
      <c r="J8" s="107">
        <f t="shared" si="0"/>
        <v>0</v>
      </c>
    </row>
    <row r="9" spans="1:10" s="8" customFormat="1" ht="12.75">
      <c r="A9" s="25"/>
      <c r="B9" s="31"/>
      <c r="C9" s="27"/>
      <c r="D9" s="27"/>
      <c r="E9" s="13"/>
      <c r="F9" s="28" t="s">
        <v>45</v>
      </c>
      <c r="G9" s="29"/>
      <c r="H9" s="107">
        <f t="shared" si="0"/>
        <v>0</v>
      </c>
      <c r="I9" s="107">
        <f t="shared" si="0"/>
        <v>0</v>
      </c>
      <c r="J9" s="107">
        <f t="shared" si="0"/>
        <v>0</v>
      </c>
    </row>
    <row r="10" spans="1:10" ht="12.75">
      <c r="A10" s="9"/>
      <c r="B10" s="13"/>
      <c r="C10" s="16"/>
      <c r="D10" s="16"/>
      <c r="E10" s="13"/>
      <c r="F10" s="32" t="s">
        <v>17</v>
      </c>
      <c r="G10" s="33"/>
      <c r="H10" s="107">
        <f>SUM(H7:H9)</f>
        <v>0</v>
      </c>
      <c r="I10" s="107">
        <f>SUM(I7:I9)</f>
        <v>0</v>
      </c>
      <c r="J10" s="60">
        <f>J7-J8-J9</f>
        <v>0</v>
      </c>
    </row>
    <row r="11" spans="1:10" ht="12.75">
      <c r="A11" s="6" t="s">
        <v>20</v>
      </c>
      <c r="B11" s="10"/>
      <c r="C11" s="7"/>
      <c r="D11" s="7"/>
      <c r="E11" s="12"/>
      <c r="F11" s="10"/>
      <c r="G11" s="10"/>
      <c r="H11" s="11"/>
      <c r="I11" s="11"/>
      <c r="J11" s="90"/>
    </row>
    <row r="12" spans="1:10" ht="12.75" customHeight="1">
      <c r="A12" s="84" t="s">
        <v>8</v>
      </c>
      <c r="B12" s="85" t="s">
        <v>149</v>
      </c>
      <c r="C12" s="67"/>
      <c r="D12" s="67"/>
      <c r="E12" s="96">
        <v>6112</v>
      </c>
      <c r="F12" s="82">
        <v>5901</v>
      </c>
      <c r="G12" s="80" t="s">
        <v>44</v>
      </c>
      <c r="H12" s="19">
        <v>12</v>
      </c>
      <c r="I12" s="97">
        <v>14</v>
      </c>
      <c r="J12" s="88">
        <f aca="true" t="shared" si="1" ref="J12:J17">H12+I12</f>
        <v>26</v>
      </c>
    </row>
    <row r="13" spans="1:10" ht="12.75" customHeight="1">
      <c r="A13" s="87"/>
      <c r="B13" s="94" t="s">
        <v>50</v>
      </c>
      <c r="C13" s="1"/>
      <c r="D13" s="1"/>
      <c r="E13" s="110">
        <v>3392</v>
      </c>
      <c r="F13" s="110">
        <v>5222</v>
      </c>
      <c r="G13" s="89" t="s">
        <v>49</v>
      </c>
      <c r="H13" s="95">
        <v>29.5</v>
      </c>
      <c r="I13" s="97">
        <v>-8</v>
      </c>
      <c r="J13" s="88">
        <f t="shared" si="1"/>
        <v>21.5</v>
      </c>
    </row>
    <row r="14" spans="1:10" ht="12.75" customHeight="1">
      <c r="A14" s="87"/>
      <c r="B14" s="149" t="s">
        <v>145</v>
      </c>
      <c r="C14" s="147"/>
      <c r="D14" s="147"/>
      <c r="E14" s="150">
        <v>3399</v>
      </c>
      <c r="F14" s="151">
        <v>5222</v>
      </c>
      <c r="G14" s="152" t="s">
        <v>58</v>
      </c>
      <c r="H14" s="153">
        <v>6</v>
      </c>
      <c r="I14" s="154">
        <v>-6</v>
      </c>
      <c r="J14" s="155">
        <f t="shared" si="1"/>
        <v>0</v>
      </c>
    </row>
    <row r="15" spans="1:10" ht="12.75" customHeight="1">
      <c r="A15" s="203" t="s">
        <v>11</v>
      </c>
      <c r="B15" s="67" t="s">
        <v>111</v>
      </c>
      <c r="C15" s="59"/>
      <c r="D15" s="59"/>
      <c r="E15" s="59">
        <v>3319</v>
      </c>
      <c r="F15" s="59">
        <v>5137</v>
      </c>
      <c r="G15" s="67"/>
      <c r="H15" s="67">
        <v>0</v>
      </c>
      <c r="I15" s="97">
        <v>12.1</v>
      </c>
      <c r="J15" s="88">
        <f t="shared" si="1"/>
        <v>12.1</v>
      </c>
    </row>
    <row r="16" spans="1:10" ht="12.75" customHeight="1">
      <c r="A16" s="203"/>
      <c r="B16" s="67" t="s">
        <v>112</v>
      </c>
      <c r="C16" s="59"/>
      <c r="D16" s="59"/>
      <c r="E16" s="59">
        <v>3319</v>
      </c>
      <c r="F16" s="59">
        <v>5139</v>
      </c>
      <c r="G16" s="67"/>
      <c r="H16" s="67">
        <v>80</v>
      </c>
      <c r="I16" s="97">
        <v>-12</v>
      </c>
      <c r="J16" s="88">
        <f t="shared" si="1"/>
        <v>68</v>
      </c>
    </row>
    <row r="17" spans="1:10" ht="12.75" customHeight="1">
      <c r="A17" s="203"/>
      <c r="B17" s="67" t="s">
        <v>113</v>
      </c>
      <c r="C17" s="59"/>
      <c r="D17" s="59"/>
      <c r="E17" s="59">
        <v>3319</v>
      </c>
      <c r="F17" s="59">
        <v>5169</v>
      </c>
      <c r="G17" s="67"/>
      <c r="H17" s="67">
        <v>105</v>
      </c>
      <c r="I17" s="97">
        <v>-0.1</v>
      </c>
      <c r="J17" s="88">
        <f t="shared" si="1"/>
        <v>104.9</v>
      </c>
    </row>
    <row r="18" spans="1:10" ht="12.75" customHeight="1">
      <c r="A18" s="200" t="s">
        <v>28</v>
      </c>
      <c r="B18" s="156" t="s">
        <v>114</v>
      </c>
      <c r="C18" s="157" t="s">
        <v>63</v>
      </c>
      <c r="D18" s="158"/>
      <c r="E18" s="135">
        <v>3326</v>
      </c>
      <c r="F18" s="135">
        <v>5222</v>
      </c>
      <c r="G18" s="159" t="s">
        <v>55</v>
      </c>
      <c r="H18" s="137">
        <v>0</v>
      </c>
      <c r="I18" s="160">
        <v>5</v>
      </c>
      <c r="J18" s="161">
        <f aca="true" t="shared" si="2" ref="J18:J41">H18+I18</f>
        <v>5</v>
      </c>
    </row>
    <row r="19" spans="1:10" ht="12.75" customHeight="1">
      <c r="A19" s="202"/>
      <c r="B19" s="140" t="s">
        <v>52</v>
      </c>
      <c r="C19" s="144" t="s">
        <v>63</v>
      </c>
      <c r="D19" s="133"/>
      <c r="E19" s="134">
        <v>3419</v>
      </c>
      <c r="F19" s="135">
        <v>5492</v>
      </c>
      <c r="G19" s="136"/>
      <c r="H19" s="137">
        <v>0</v>
      </c>
      <c r="I19" s="138">
        <v>15</v>
      </c>
      <c r="J19" s="139">
        <f t="shared" si="2"/>
        <v>15</v>
      </c>
    </row>
    <row r="20" spans="1:10" ht="12.75" customHeight="1">
      <c r="A20" s="201"/>
      <c r="B20" s="85" t="s">
        <v>51</v>
      </c>
      <c r="C20" s="67"/>
      <c r="D20" s="67"/>
      <c r="E20" s="82">
        <v>6112</v>
      </c>
      <c r="F20" s="82">
        <v>5901</v>
      </c>
      <c r="G20" s="80" t="s">
        <v>44</v>
      </c>
      <c r="H20" s="75">
        <v>26</v>
      </c>
      <c r="I20" s="97">
        <v>-20</v>
      </c>
      <c r="J20" s="88">
        <f t="shared" si="2"/>
        <v>6</v>
      </c>
    </row>
    <row r="21" spans="1:10" ht="12.75" customHeight="1">
      <c r="A21" s="195" t="s">
        <v>29</v>
      </c>
      <c r="B21" s="85" t="s">
        <v>64</v>
      </c>
      <c r="C21" s="67"/>
      <c r="D21" s="67"/>
      <c r="E21" s="82">
        <v>3419</v>
      </c>
      <c r="F21" s="82">
        <v>5222</v>
      </c>
      <c r="G21" s="80" t="s">
        <v>66</v>
      </c>
      <c r="H21" s="75">
        <v>0</v>
      </c>
      <c r="I21" s="117">
        <v>5</v>
      </c>
      <c r="J21" s="88">
        <f t="shared" si="2"/>
        <v>5</v>
      </c>
    </row>
    <row r="22" spans="1:10" ht="12.75" customHeight="1">
      <c r="A22" s="195"/>
      <c r="B22" s="85" t="s">
        <v>65</v>
      </c>
      <c r="C22" s="67"/>
      <c r="D22" s="67"/>
      <c r="E22" s="82">
        <v>6112</v>
      </c>
      <c r="F22" s="82">
        <v>5901</v>
      </c>
      <c r="G22" s="80" t="s">
        <v>41</v>
      </c>
      <c r="H22" s="75">
        <v>15</v>
      </c>
      <c r="I22" s="117">
        <v>-5</v>
      </c>
      <c r="J22" s="88">
        <f t="shared" si="2"/>
        <v>10</v>
      </c>
    </row>
    <row r="23" spans="1:10" ht="12.75" customHeight="1">
      <c r="A23" s="195" t="s">
        <v>32</v>
      </c>
      <c r="B23" s="111" t="s">
        <v>146</v>
      </c>
      <c r="C23" s="112"/>
      <c r="D23" s="113"/>
      <c r="E23" s="114">
        <v>4339</v>
      </c>
      <c r="F23" s="114">
        <v>5169</v>
      </c>
      <c r="G23" s="115" t="s">
        <v>56</v>
      </c>
      <c r="H23" s="116">
        <v>18</v>
      </c>
      <c r="I23" s="117">
        <v>17</v>
      </c>
      <c r="J23" s="86">
        <f t="shared" si="2"/>
        <v>35</v>
      </c>
    </row>
    <row r="24" spans="1:10" ht="12.75" customHeight="1">
      <c r="A24" s="195"/>
      <c r="B24" s="111" t="s">
        <v>147</v>
      </c>
      <c r="C24" s="112"/>
      <c r="D24" s="113"/>
      <c r="E24" s="175">
        <v>4339</v>
      </c>
      <c r="F24" s="176">
        <v>5499</v>
      </c>
      <c r="G24" s="115" t="s">
        <v>56</v>
      </c>
      <c r="H24" s="86">
        <v>30</v>
      </c>
      <c r="I24" s="177">
        <v>43</v>
      </c>
      <c r="J24" s="86">
        <f t="shared" si="2"/>
        <v>73</v>
      </c>
    </row>
    <row r="25" spans="1:10" ht="12.75" customHeight="1">
      <c r="A25" s="195"/>
      <c r="B25" s="85" t="s">
        <v>142</v>
      </c>
      <c r="C25" s="67"/>
      <c r="D25" s="67"/>
      <c r="E25" s="82">
        <v>4359</v>
      </c>
      <c r="F25" s="82">
        <v>5169</v>
      </c>
      <c r="G25" s="80" t="s">
        <v>141</v>
      </c>
      <c r="H25" s="116">
        <v>601.64</v>
      </c>
      <c r="I25" s="79">
        <v>-60</v>
      </c>
      <c r="J25" s="86">
        <f t="shared" si="2"/>
        <v>541.64</v>
      </c>
    </row>
    <row r="26" spans="1:10" ht="12.75" customHeight="1">
      <c r="A26" s="200" t="s">
        <v>36</v>
      </c>
      <c r="B26" s="85" t="s">
        <v>148</v>
      </c>
      <c r="C26" s="67"/>
      <c r="D26" s="67"/>
      <c r="E26" s="96">
        <v>4379</v>
      </c>
      <c r="F26" s="91">
        <v>5136</v>
      </c>
      <c r="G26" s="80" t="s">
        <v>57</v>
      </c>
      <c r="H26" s="75">
        <v>2</v>
      </c>
      <c r="I26" s="23">
        <v>1</v>
      </c>
      <c r="J26" s="86">
        <f t="shared" si="2"/>
        <v>3</v>
      </c>
    </row>
    <row r="27" spans="1:10" ht="12.75" customHeight="1">
      <c r="A27" s="201"/>
      <c r="B27" s="111" t="s">
        <v>150</v>
      </c>
      <c r="C27" s="112"/>
      <c r="D27" s="113"/>
      <c r="E27" s="114">
        <v>4379</v>
      </c>
      <c r="F27" s="114">
        <v>5162</v>
      </c>
      <c r="G27" s="115" t="s">
        <v>57</v>
      </c>
      <c r="H27" s="116">
        <v>5</v>
      </c>
      <c r="I27" s="117">
        <v>-1</v>
      </c>
      <c r="J27" s="88">
        <f t="shared" si="2"/>
        <v>4</v>
      </c>
    </row>
    <row r="28" spans="1:10" ht="12.75" customHeight="1">
      <c r="A28" s="200" t="s">
        <v>62</v>
      </c>
      <c r="B28" s="141" t="s">
        <v>158</v>
      </c>
      <c r="C28" s="144" t="s">
        <v>63</v>
      </c>
      <c r="D28" s="133"/>
      <c r="E28" s="142">
        <v>4399</v>
      </c>
      <c r="F28" s="142">
        <v>5167</v>
      </c>
      <c r="G28" s="136" t="s">
        <v>61</v>
      </c>
      <c r="H28" s="143">
        <v>0</v>
      </c>
      <c r="I28" s="138">
        <v>5</v>
      </c>
      <c r="J28" s="137">
        <f t="shared" si="2"/>
        <v>5</v>
      </c>
    </row>
    <row r="29" spans="1:10" ht="12.75" customHeight="1">
      <c r="A29" s="201"/>
      <c r="B29" s="111" t="s">
        <v>157</v>
      </c>
      <c r="C29" s="113"/>
      <c r="D29" s="113"/>
      <c r="E29" s="114">
        <v>4399</v>
      </c>
      <c r="F29" s="114">
        <v>5175</v>
      </c>
      <c r="G29" s="115" t="s">
        <v>61</v>
      </c>
      <c r="H29" s="116">
        <v>28</v>
      </c>
      <c r="I29" s="97">
        <v>-5</v>
      </c>
      <c r="J29" s="86">
        <f t="shared" si="2"/>
        <v>23</v>
      </c>
    </row>
    <row r="30" spans="1:10" ht="12.75" customHeight="1">
      <c r="A30" s="195" t="s">
        <v>70</v>
      </c>
      <c r="B30" s="146" t="s">
        <v>71</v>
      </c>
      <c r="C30" s="113"/>
      <c r="D30" s="113"/>
      <c r="E30" s="114">
        <v>3111</v>
      </c>
      <c r="F30" s="114">
        <v>5171</v>
      </c>
      <c r="G30" s="145" t="s">
        <v>72</v>
      </c>
      <c r="H30" s="116">
        <v>42</v>
      </c>
      <c r="I30" s="117">
        <v>-42</v>
      </c>
      <c r="J30" s="86">
        <f t="shared" si="2"/>
        <v>0</v>
      </c>
    </row>
    <row r="31" spans="1:10" ht="12.75" customHeight="1">
      <c r="A31" s="195"/>
      <c r="B31" s="146" t="s">
        <v>73</v>
      </c>
      <c r="C31" s="113"/>
      <c r="D31" s="113"/>
      <c r="E31" s="114">
        <v>3111</v>
      </c>
      <c r="F31" s="114">
        <v>5331</v>
      </c>
      <c r="G31" s="145" t="s">
        <v>72</v>
      </c>
      <c r="H31" s="116">
        <v>8971</v>
      </c>
      <c r="I31" s="117">
        <v>42</v>
      </c>
      <c r="J31" s="86">
        <f t="shared" si="2"/>
        <v>9013</v>
      </c>
    </row>
    <row r="32" spans="1:10" ht="12.75" customHeight="1">
      <c r="A32" s="195"/>
      <c r="B32" s="146" t="s">
        <v>155</v>
      </c>
      <c r="C32" s="113"/>
      <c r="D32" s="113"/>
      <c r="E32" s="114">
        <v>3113</v>
      </c>
      <c r="F32" s="114">
        <v>5171</v>
      </c>
      <c r="G32" s="145" t="s">
        <v>75</v>
      </c>
      <c r="H32" s="116">
        <v>127</v>
      </c>
      <c r="I32" s="117">
        <v>-127</v>
      </c>
      <c r="J32" s="86">
        <f t="shared" si="2"/>
        <v>0</v>
      </c>
    </row>
    <row r="33" spans="1:10" ht="12.75" customHeight="1">
      <c r="A33" s="195"/>
      <c r="B33" s="146" t="s">
        <v>156</v>
      </c>
      <c r="C33" s="113"/>
      <c r="D33" s="113"/>
      <c r="E33" s="114">
        <v>3113</v>
      </c>
      <c r="F33" s="114">
        <v>5331</v>
      </c>
      <c r="G33" s="145" t="s">
        <v>75</v>
      </c>
      <c r="H33" s="116">
        <v>7166</v>
      </c>
      <c r="I33" s="117">
        <v>127</v>
      </c>
      <c r="J33" s="86">
        <f t="shared" si="2"/>
        <v>7293</v>
      </c>
    </row>
    <row r="34" spans="1:11" ht="12.95" customHeight="1">
      <c r="A34" s="98" t="s">
        <v>74</v>
      </c>
      <c r="B34" s="85" t="s">
        <v>54</v>
      </c>
      <c r="C34" s="112"/>
      <c r="D34" s="128"/>
      <c r="E34" s="82">
        <v>5512</v>
      </c>
      <c r="F34" s="82">
        <v>5137</v>
      </c>
      <c r="G34" s="80" t="s">
        <v>53</v>
      </c>
      <c r="H34" s="76">
        <v>30</v>
      </c>
      <c r="I34" s="23">
        <v>40</v>
      </c>
      <c r="J34" s="88">
        <f t="shared" si="2"/>
        <v>70</v>
      </c>
      <c r="K34" s="10"/>
    </row>
    <row r="35" spans="1:11" ht="12.95" customHeight="1">
      <c r="A35" s="162" t="s">
        <v>105</v>
      </c>
      <c r="B35" s="100" t="s">
        <v>78</v>
      </c>
      <c r="C35" s="104"/>
      <c r="D35" s="1"/>
      <c r="E35" s="1">
        <v>3412</v>
      </c>
      <c r="F35" s="101">
        <v>5137</v>
      </c>
      <c r="G35" s="74" t="s">
        <v>69</v>
      </c>
      <c r="H35" s="30">
        <v>1000</v>
      </c>
      <c r="I35" s="102">
        <v>85</v>
      </c>
      <c r="J35" s="103">
        <f t="shared" si="2"/>
        <v>1085</v>
      </c>
      <c r="K35" s="10"/>
    </row>
    <row r="36" spans="1:11" ht="12.95" customHeight="1">
      <c r="A36" s="162" t="s">
        <v>107</v>
      </c>
      <c r="B36" s="100" t="s">
        <v>86</v>
      </c>
      <c r="C36" s="104"/>
      <c r="D36" s="1"/>
      <c r="E36" s="1">
        <v>3412</v>
      </c>
      <c r="F36" s="101">
        <v>5139</v>
      </c>
      <c r="G36" s="74" t="s">
        <v>69</v>
      </c>
      <c r="H36" s="30">
        <v>0</v>
      </c>
      <c r="I36" s="102">
        <v>58</v>
      </c>
      <c r="J36" s="103">
        <f t="shared" si="2"/>
        <v>58</v>
      </c>
      <c r="K36" s="10"/>
    </row>
    <row r="37" spans="1:11" ht="12.95" customHeight="1">
      <c r="A37" s="162" t="s">
        <v>109</v>
      </c>
      <c r="B37" s="100" t="s">
        <v>154</v>
      </c>
      <c r="C37" s="104"/>
      <c r="D37" s="1"/>
      <c r="E37" s="1">
        <v>2212</v>
      </c>
      <c r="F37" s="101">
        <v>5171</v>
      </c>
      <c r="G37" s="74" t="s">
        <v>136</v>
      </c>
      <c r="H37" s="30">
        <v>1039</v>
      </c>
      <c r="I37" s="102">
        <v>6885</v>
      </c>
      <c r="J37" s="103">
        <f t="shared" si="2"/>
        <v>7924</v>
      </c>
      <c r="K37" s="10"/>
    </row>
    <row r="38" spans="1:11" ht="12.95" customHeight="1">
      <c r="A38" s="162" t="s">
        <v>116</v>
      </c>
      <c r="B38" s="100" t="s">
        <v>151</v>
      </c>
      <c r="C38" s="104"/>
      <c r="D38" s="1"/>
      <c r="E38" s="1">
        <v>2219</v>
      </c>
      <c r="F38" s="101">
        <v>5171</v>
      </c>
      <c r="G38" s="74" t="s">
        <v>103</v>
      </c>
      <c r="H38" s="30">
        <v>900</v>
      </c>
      <c r="I38" s="102">
        <v>295</v>
      </c>
      <c r="J38" s="35">
        <f t="shared" si="2"/>
        <v>1195</v>
      </c>
      <c r="K38" s="10"/>
    </row>
    <row r="39" spans="1:11" ht="12.95" customHeight="1">
      <c r="A39" s="163" t="s">
        <v>117</v>
      </c>
      <c r="B39" s="100" t="s">
        <v>152</v>
      </c>
      <c r="C39" s="104"/>
      <c r="D39" s="1"/>
      <c r="E39" s="1">
        <v>2219</v>
      </c>
      <c r="F39" s="101">
        <v>5171</v>
      </c>
      <c r="G39" s="74" t="s">
        <v>106</v>
      </c>
      <c r="H39" s="30">
        <v>500</v>
      </c>
      <c r="I39" s="102">
        <v>165</v>
      </c>
      <c r="J39" s="35">
        <f t="shared" si="2"/>
        <v>665</v>
      </c>
      <c r="K39" s="10"/>
    </row>
    <row r="40" spans="1:11" ht="12.95" customHeight="1">
      <c r="A40" s="205" t="s">
        <v>128</v>
      </c>
      <c r="B40" s="164" t="s">
        <v>130</v>
      </c>
      <c r="C40" s="165"/>
      <c r="D40" s="166"/>
      <c r="E40" s="166">
        <v>5512</v>
      </c>
      <c r="F40" s="166">
        <v>5222</v>
      </c>
      <c r="G40" s="168"/>
      <c r="H40" s="173">
        <v>0</v>
      </c>
      <c r="I40" s="174">
        <v>15</v>
      </c>
      <c r="J40" s="171">
        <f t="shared" si="2"/>
        <v>15</v>
      </c>
      <c r="K40" s="10"/>
    </row>
    <row r="41" spans="1:11" ht="12.95" customHeight="1">
      <c r="A41" s="205"/>
      <c r="B41" s="100" t="s">
        <v>129</v>
      </c>
      <c r="C41" s="104"/>
      <c r="D41" s="1"/>
      <c r="E41" s="1">
        <v>5212</v>
      </c>
      <c r="F41" s="1">
        <v>5137</v>
      </c>
      <c r="G41" s="74"/>
      <c r="H41" s="54">
        <v>100</v>
      </c>
      <c r="I41" s="172">
        <v>-15</v>
      </c>
      <c r="J41" s="35">
        <f t="shared" si="2"/>
        <v>85</v>
      </c>
      <c r="K41" s="10"/>
    </row>
    <row r="42" spans="1:10" ht="11.25" customHeight="1">
      <c r="A42" s="118"/>
      <c r="B42" s="119"/>
      <c r="C42" s="120"/>
      <c r="D42" s="120"/>
      <c r="E42" s="121"/>
      <c r="F42" s="122" t="s">
        <v>38</v>
      </c>
      <c r="G42" s="123"/>
      <c r="H42" s="86">
        <f>SUM(H12:H41)</f>
        <v>20833.14</v>
      </c>
      <c r="I42" s="117">
        <f>SUM(I12:I41)</f>
        <v>7528</v>
      </c>
      <c r="J42" s="86">
        <f>SUM(J12:J41)</f>
        <v>28361.14</v>
      </c>
    </row>
    <row r="43" spans="1:11" ht="12.95" customHeight="1">
      <c r="A43" s="124" t="s">
        <v>30</v>
      </c>
      <c r="B43" s="119"/>
      <c r="C43" s="120"/>
      <c r="D43" s="120"/>
      <c r="E43" s="125"/>
      <c r="F43" s="119"/>
      <c r="G43" s="119"/>
      <c r="H43" s="126"/>
      <c r="I43" s="126"/>
      <c r="J43" s="127"/>
      <c r="K43" s="10"/>
    </row>
    <row r="44" spans="1:11" ht="12.95" customHeight="1">
      <c r="A44" s="128" t="s">
        <v>8</v>
      </c>
      <c r="B44" s="129" t="s">
        <v>67</v>
      </c>
      <c r="C44" s="112"/>
      <c r="D44" s="128"/>
      <c r="E44" s="128">
        <v>5512</v>
      </c>
      <c r="F44" s="128">
        <v>6122</v>
      </c>
      <c r="G44" s="130" t="s">
        <v>53</v>
      </c>
      <c r="H44" s="88">
        <v>40</v>
      </c>
      <c r="I44" s="97">
        <v>-40</v>
      </c>
      <c r="J44" s="88">
        <f>H44+I44</f>
        <v>0</v>
      </c>
      <c r="K44" s="10"/>
    </row>
    <row r="45" spans="1:11" ht="12.95" customHeight="1">
      <c r="A45" s="196" t="s">
        <v>11</v>
      </c>
      <c r="B45" s="100" t="s">
        <v>68</v>
      </c>
      <c r="C45" s="104"/>
      <c r="D45" s="1"/>
      <c r="E45" s="1">
        <v>3412</v>
      </c>
      <c r="F45" s="101">
        <v>6122</v>
      </c>
      <c r="G45" s="74" t="s">
        <v>69</v>
      </c>
      <c r="H45" s="30">
        <v>3100</v>
      </c>
      <c r="I45" s="102">
        <v>477</v>
      </c>
      <c r="J45" s="103">
        <f>H45+I45</f>
        <v>3577</v>
      </c>
      <c r="K45" s="10"/>
    </row>
    <row r="46" spans="1:11" ht="12.95" customHeight="1">
      <c r="A46" s="197"/>
      <c r="B46" s="100" t="s">
        <v>76</v>
      </c>
      <c r="C46" s="104"/>
      <c r="D46" s="1"/>
      <c r="E46" s="1">
        <v>2212</v>
      </c>
      <c r="F46" s="101">
        <v>6121</v>
      </c>
      <c r="G46" s="74" t="s">
        <v>77</v>
      </c>
      <c r="H46" s="30">
        <v>82800</v>
      </c>
      <c r="I46" s="102">
        <v>-477</v>
      </c>
      <c r="J46" s="103">
        <f>H46+I46</f>
        <v>82323</v>
      </c>
      <c r="K46" s="10"/>
    </row>
    <row r="47" spans="1:11" ht="12.95" customHeight="1">
      <c r="A47" s="196" t="s">
        <v>28</v>
      </c>
      <c r="B47" s="100" t="s">
        <v>143</v>
      </c>
      <c r="C47" s="104"/>
      <c r="D47" s="1"/>
      <c r="E47" s="1">
        <v>2212</v>
      </c>
      <c r="F47" s="101">
        <v>6121</v>
      </c>
      <c r="G47" s="74" t="s">
        <v>79</v>
      </c>
      <c r="H47" s="30">
        <v>400</v>
      </c>
      <c r="I47" s="102">
        <v>-62</v>
      </c>
      <c r="J47" s="103">
        <f aca="true" t="shared" si="3" ref="J47:J76">H47+I47</f>
        <v>338</v>
      </c>
      <c r="K47" s="10"/>
    </row>
    <row r="48" spans="1:11" ht="12.95" customHeight="1">
      <c r="A48" s="197"/>
      <c r="B48" s="100" t="s">
        <v>76</v>
      </c>
      <c r="C48" s="104"/>
      <c r="D48" s="1"/>
      <c r="E48" s="1">
        <v>2212</v>
      </c>
      <c r="F48" s="101">
        <v>6121</v>
      </c>
      <c r="G48" s="74" t="s">
        <v>77</v>
      </c>
      <c r="H48" s="30">
        <v>82323</v>
      </c>
      <c r="I48" s="102">
        <v>-23</v>
      </c>
      <c r="J48" s="103">
        <f t="shared" si="3"/>
        <v>82300</v>
      </c>
      <c r="K48" s="10"/>
    </row>
    <row r="49" spans="1:11" ht="12.95" customHeight="1">
      <c r="A49" s="148" t="s">
        <v>29</v>
      </c>
      <c r="B49" s="100" t="s">
        <v>144</v>
      </c>
      <c r="C49" s="104"/>
      <c r="D49" s="1"/>
      <c r="E49" s="1">
        <v>2212</v>
      </c>
      <c r="F49" s="101">
        <v>6121</v>
      </c>
      <c r="G49" s="74" t="s">
        <v>79</v>
      </c>
      <c r="H49" s="30">
        <v>338</v>
      </c>
      <c r="I49" s="102">
        <v>-58</v>
      </c>
      <c r="J49" s="103">
        <f t="shared" si="3"/>
        <v>280</v>
      </c>
      <c r="K49" s="10"/>
    </row>
    <row r="50" spans="1:11" ht="12.95" customHeight="1">
      <c r="A50" s="196" t="s">
        <v>32</v>
      </c>
      <c r="B50" s="100" t="s">
        <v>140</v>
      </c>
      <c r="C50" s="104"/>
      <c r="D50" s="1"/>
      <c r="E50" s="1">
        <v>3412</v>
      </c>
      <c r="F50" s="101">
        <v>6121</v>
      </c>
      <c r="G50" s="74" t="s">
        <v>69</v>
      </c>
      <c r="H50" s="30">
        <v>39000</v>
      </c>
      <c r="I50" s="102">
        <v>2000</v>
      </c>
      <c r="J50" s="103">
        <f t="shared" si="3"/>
        <v>41000</v>
      </c>
      <c r="K50" s="10"/>
    </row>
    <row r="51" spans="1:11" ht="12.95" customHeight="1">
      <c r="A51" s="204"/>
      <c r="B51" s="100" t="s">
        <v>80</v>
      </c>
      <c r="C51" s="104"/>
      <c r="D51" s="1"/>
      <c r="E51" s="1">
        <v>3744</v>
      </c>
      <c r="F51" s="101">
        <v>6121</v>
      </c>
      <c r="G51" s="74" t="s">
        <v>81</v>
      </c>
      <c r="H51" s="30">
        <v>520</v>
      </c>
      <c r="I51" s="102">
        <v>-400</v>
      </c>
      <c r="J51" s="103">
        <f t="shared" si="3"/>
        <v>120</v>
      </c>
      <c r="K51" s="10"/>
    </row>
    <row r="52" spans="1:11" ht="12.95" customHeight="1">
      <c r="A52" s="204"/>
      <c r="B52" s="100" t="s">
        <v>83</v>
      </c>
      <c r="C52" s="104"/>
      <c r="D52" s="1"/>
      <c r="E52" s="1">
        <v>2221</v>
      </c>
      <c r="F52" s="101">
        <v>6121</v>
      </c>
      <c r="G52" s="74" t="s">
        <v>82</v>
      </c>
      <c r="H52" s="30">
        <v>16917</v>
      </c>
      <c r="I52" s="102">
        <v>-600</v>
      </c>
      <c r="J52" s="103">
        <f t="shared" si="3"/>
        <v>16317</v>
      </c>
      <c r="K52" s="10"/>
    </row>
    <row r="53" spans="1:11" ht="12.95" customHeight="1">
      <c r="A53" s="197"/>
      <c r="B53" s="100" t="s">
        <v>84</v>
      </c>
      <c r="C53" s="104"/>
      <c r="D53" s="1"/>
      <c r="E53" s="1">
        <v>3639</v>
      </c>
      <c r="F53" s="101">
        <v>6121</v>
      </c>
      <c r="G53" s="74" t="s">
        <v>85</v>
      </c>
      <c r="H53" s="30">
        <v>6500</v>
      </c>
      <c r="I53" s="102">
        <v>-1000</v>
      </c>
      <c r="J53" s="103">
        <f t="shared" si="3"/>
        <v>5500</v>
      </c>
      <c r="K53" s="10"/>
    </row>
    <row r="54" spans="1:11" ht="12.95" customHeight="1">
      <c r="A54" s="196" t="s">
        <v>36</v>
      </c>
      <c r="B54" s="100" t="s">
        <v>118</v>
      </c>
      <c r="C54" s="104"/>
      <c r="D54" s="1"/>
      <c r="E54" s="1">
        <v>2212</v>
      </c>
      <c r="F54" s="101">
        <v>6121</v>
      </c>
      <c r="G54" s="74" t="s">
        <v>87</v>
      </c>
      <c r="H54" s="30">
        <v>4200</v>
      </c>
      <c r="I54" s="102">
        <v>-1400</v>
      </c>
      <c r="J54" s="103">
        <f t="shared" si="3"/>
        <v>2800</v>
      </c>
      <c r="K54" s="10"/>
    </row>
    <row r="55" spans="1:11" ht="12.95" customHeight="1">
      <c r="A55" s="197"/>
      <c r="B55" s="100" t="s">
        <v>88</v>
      </c>
      <c r="C55" s="104"/>
      <c r="D55" s="1"/>
      <c r="E55" s="1">
        <v>3612</v>
      </c>
      <c r="F55" s="101">
        <v>6121</v>
      </c>
      <c r="G55" s="74" t="s">
        <v>89</v>
      </c>
      <c r="H55" s="30">
        <v>9000</v>
      </c>
      <c r="I55" s="102">
        <v>-5485</v>
      </c>
      <c r="J55" s="103">
        <f t="shared" si="3"/>
        <v>3515</v>
      </c>
      <c r="K55" s="10"/>
    </row>
    <row r="56" spans="1:11" ht="12.95" customHeight="1">
      <c r="A56" s="196" t="s">
        <v>62</v>
      </c>
      <c r="B56" s="100" t="s">
        <v>90</v>
      </c>
      <c r="C56" s="104"/>
      <c r="D56" s="1"/>
      <c r="E56" s="1">
        <v>2219</v>
      </c>
      <c r="F56" s="101">
        <v>6121</v>
      </c>
      <c r="G56" s="74" t="s">
        <v>91</v>
      </c>
      <c r="H56" s="30">
        <v>50</v>
      </c>
      <c r="I56" s="102">
        <v>970</v>
      </c>
      <c r="J56" s="103">
        <f t="shared" si="3"/>
        <v>1020</v>
      </c>
      <c r="K56" s="10"/>
    </row>
    <row r="57" spans="1:11" ht="12.95" customHeight="1">
      <c r="A57" s="204"/>
      <c r="B57" s="100" t="s">
        <v>92</v>
      </c>
      <c r="C57" s="104"/>
      <c r="D57" s="1"/>
      <c r="E57" s="1">
        <v>2219</v>
      </c>
      <c r="F57" s="101">
        <v>6121</v>
      </c>
      <c r="G57" s="74" t="s">
        <v>93</v>
      </c>
      <c r="H57" s="30">
        <v>1200</v>
      </c>
      <c r="I57" s="102">
        <v>-650</v>
      </c>
      <c r="J57" s="103">
        <f t="shared" si="3"/>
        <v>550</v>
      </c>
      <c r="K57" s="10"/>
    </row>
    <row r="58" spans="1:11" ht="12.95" customHeight="1">
      <c r="A58" s="204"/>
      <c r="B58" s="100" t="s">
        <v>94</v>
      </c>
      <c r="C58" s="104"/>
      <c r="D58" s="1"/>
      <c r="E58" s="1">
        <v>3612</v>
      </c>
      <c r="F58" s="101">
        <v>6121</v>
      </c>
      <c r="G58" s="74" t="s">
        <v>95</v>
      </c>
      <c r="H58" s="30">
        <v>132.5</v>
      </c>
      <c r="I58" s="102">
        <v>-75</v>
      </c>
      <c r="J58" s="103">
        <f t="shared" si="3"/>
        <v>57.5</v>
      </c>
      <c r="K58" s="10"/>
    </row>
    <row r="59" spans="1:11" ht="12.95" customHeight="1">
      <c r="A59" s="204"/>
      <c r="B59" s="100" t="s">
        <v>96</v>
      </c>
      <c r="C59" s="104"/>
      <c r="D59" s="1"/>
      <c r="E59" s="1">
        <v>2219</v>
      </c>
      <c r="F59" s="101">
        <v>6121</v>
      </c>
      <c r="G59" s="74" t="s">
        <v>97</v>
      </c>
      <c r="H59" s="30">
        <v>400</v>
      </c>
      <c r="I59" s="102">
        <v>-200</v>
      </c>
      <c r="J59" s="103">
        <f t="shared" si="3"/>
        <v>200</v>
      </c>
      <c r="K59" s="10"/>
    </row>
    <row r="60" spans="1:11" ht="12.95" customHeight="1">
      <c r="A60" s="197"/>
      <c r="B60" s="100" t="s">
        <v>98</v>
      </c>
      <c r="C60" s="104"/>
      <c r="D60" s="1"/>
      <c r="E60" s="1">
        <v>3611</v>
      </c>
      <c r="F60" s="101">
        <v>6121</v>
      </c>
      <c r="G60" s="74" t="s">
        <v>99</v>
      </c>
      <c r="H60" s="30">
        <v>450</v>
      </c>
      <c r="I60" s="102">
        <v>-45</v>
      </c>
      <c r="J60" s="103">
        <f t="shared" si="3"/>
        <v>405</v>
      </c>
      <c r="K60" s="10"/>
    </row>
    <row r="61" spans="1:11" ht="12.95" customHeight="1">
      <c r="A61" s="196" t="s">
        <v>70</v>
      </c>
      <c r="B61" s="100" t="s">
        <v>137</v>
      </c>
      <c r="C61" s="104"/>
      <c r="D61" s="1"/>
      <c r="E61" s="1">
        <v>2219</v>
      </c>
      <c r="F61" s="101">
        <v>6121</v>
      </c>
      <c r="G61" s="74" t="s">
        <v>100</v>
      </c>
      <c r="H61" s="30">
        <v>450</v>
      </c>
      <c r="I61" s="102">
        <v>283</v>
      </c>
      <c r="J61" s="35">
        <f t="shared" si="3"/>
        <v>733</v>
      </c>
      <c r="K61" s="10"/>
    </row>
    <row r="62" spans="1:11" ht="12.95" customHeight="1">
      <c r="A62" s="204"/>
      <c r="B62" s="100" t="s">
        <v>92</v>
      </c>
      <c r="C62" s="104"/>
      <c r="D62" s="1"/>
      <c r="E62" s="1">
        <v>2219</v>
      </c>
      <c r="F62" s="101">
        <v>6121</v>
      </c>
      <c r="G62" s="74" t="s">
        <v>93</v>
      </c>
      <c r="H62" s="30">
        <v>550</v>
      </c>
      <c r="I62" s="102">
        <v>-30</v>
      </c>
      <c r="J62" s="35">
        <f t="shared" si="3"/>
        <v>520</v>
      </c>
      <c r="K62" s="10"/>
    </row>
    <row r="63" spans="1:11" ht="12.95" customHeight="1">
      <c r="A63" s="197"/>
      <c r="B63" s="100" t="s">
        <v>101</v>
      </c>
      <c r="C63" s="104"/>
      <c r="D63" s="1"/>
      <c r="E63" s="1">
        <v>3412</v>
      </c>
      <c r="F63" s="101">
        <v>6121</v>
      </c>
      <c r="G63" s="74" t="s">
        <v>102</v>
      </c>
      <c r="H63" s="30">
        <v>950</v>
      </c>
      <c r="I63" s="102">
        <v>-253</v>
      </c>
      <c r="J63" s="35">
        <f t="shared" si="3"/>
        <v>697</v>
      </c>
      <c r="K63" s="10"/>
    </row>
    <row r="64" spans="1:11" ht="12.95" customHeight="1">
      <c r="A64" s="148" t="s">
        <v>74</v>
      </c>
      <c r="B64" s="100" t="s">
        <v>119</v>
      </c>
      <c r="C64" s="104"/>
      <c r="D64" s="1"/>
      <c r="E64" s="1">
        <v>3111</v>
      </c>
      <c r="F64" s="101">
        <v>6121</v>
      </c>
      <c r="G64" s="74" t="s">
        <v>104</v>
      </c>
      <c r="H64" s="30">
        <v>590</v>
      </c>
      <c r="I64" s="102">
        <v>-295</v>
      </c>
      <c r="J64" s="35">
        <f t="shared" si="3"/>
        <v>295</v>
      </c>
      <c r="K64" s="10"/>
    </row>
    <row r="65" spans="1:11" ht="12.95" customHeight="1">
      <c r="A65" s="148" t="s">
        <v>105</v>
      </c>
      <c r="B65" s="100" t="s">
        <v>120</v>
      </c>
      <c r="C65" s="104"/>
      <c r="D65" s="1"/>
      <c r="E65" s="1">
        <v>2219</v>
      </c>
      <c r="F65" s="101">
        <v>6121</v>
      </c>
      <c r="G65" s="74" t="s">
        <v>93</v>
      </c>
      <c r="H65" s="30">
        <v>520</v>
      </c>
      <c r="I65" s="102">
        <v>-165</v>
      </c>
      <c r="J65" s="35">
        <f t="shared" si="3"/>
        <v>355</v>
      </c>
      <c r="K65" s="10"/>
    </row>
    <row r="66" spans="1:11" ht="12.95" customHeight="1">
      <c r="A66" s="196" t="s">
        <v>107</v>
      </c>
      <c r="B66" s="100" t="s">
        <v>138</v>
      </c>
      <c r="C66" s="104"/>
      <c r="D66" s="1"/>
      <c r="E66" s="1">
        <v>3113</v>
      </c>
      <c r="F66" s="101">
        <v>6121</v>
      </c>
      <c r="G66" s="74" t="s">
        <v>108</v>
      </c>
      <c r="H66" s="30">
        <v>400</v>
      </c>
      <c r="I66" s="102">
        <v>180</v>
      </c>
      <c r="J66" s="35">
        <f t="shared" si="3"/>
        <v>580</v>
      </c>
      <c r="K66" s="10"/>
    </row>
    <row r="67" spans="1:11" ht="12.95" customHeight="1">
      <c r="A67" s="197"/>
      <c r="B67" s="100" t="s">
        <v>76</v>
      </c>
      <c r="C67" s="104"/>
      <c r="D67" s="1"/>
      <c r="E67" s="1">
        <v>2212</v>
      </c>
      <c r="F67" s="101">
        <v>6121</v>
      </c>
      <c r="G67" s="74" t="s">
        <v>77</v>
      </c>
      <c r="H67" s="30">
        <v>82300</v>
      </c>
      <c r="I67" s="102">
        <v>-180</v>
      </c>
      <c r="J67" s="35">
        <f t="shared" si="3"/>
        <v>82120</v>
      </c>
      <c r="K67" s="10"/>
    </row>
    <row r="68" spans="1:11" ht="12.95" customHeight="1">
      <c r="A68" s="196" t="s">
        <v>109</v>
      </c>
      <c r="B68" s="164" t="s">
        <v>121</v>
      </c>
      <c r="C68" s="165" t="s">
        <v>63</v>
      </c>
      <c r="D68" s="166"/>
      <c r="E68" s="166">
        <v>2223</v>
      </c>
      <c r="F68" s="167">
        <v>6121</v>
      </c>
      <c r="G68" s="168" t="s">
        <v>110</v>
      </c>
      <c r="H68" s="169">
        <v>0</v>
      </c>
      <c r="I68" s="170">
        <v>100</v>
      </c>
      <c r="J68" s="171">
        <f t="shared" si="3"/>
        <v>100</v>
      </c>
      <c r="K68" s="10"/>
    </row>
    <row r="69" spans="1:11" ht="12.95" customHeight="1">
      <c r="A69" s="197"/>
      <c r="B69" s="100" t="s">
        <v>98</v>
      </c>
      <c r="C69" s="104"/>
      <c r="D69" s="1"/>
      <c r="E69" s="1">
        <v>3611</v>
      </c>
      <c r="F69" s="101">
        <v>6121</v>
      </c>
      <c r="G69" s="74" t="s">
        <v>99</v>
      </c>
      <c r="H69" s="30">
        <v>405</v>
      </c>
      <c r="I69" s="102">
        <v>-100</v>
      </c>
      <c r="J69" s="35">
        <f t="shared" si="3"/>
        <v>305</v>
      </c>
      <c r="K69" s="10"/>
    </row>
    <row r="70" spans="1:11" ht="12.95" customHeight="1">
      <c r="A70" s="196" t="s">
        <v>116</v>
      </c>
      <c r="B70" s="164" t="s">
        <v>139</v>
      </c>
      <c r="C70" s="165" t="s">
        <v>63</v>
      </c>
      <c r="D70" s="166"/>
      <c r="E70" s="166">
        <v>3113</v>
      </c>
      <c r="F70" s="166">
        <v>6121</v>
      </c>
      <c r="G70" s="168" t="s">
        <v>122</v>
      </c>
      <c r="H70" s="169">
        <v>4700</v>
      </c>
      <c r="I70" s="170">
        <v>1440</v>
      </c>
      <c r="J70" s="171">
        <f t="shared" si="3"/>
        <v>6140</v>
      </c>
      <c r="K70" s="10"/>
    </row>
    <row r="71" spans="1:11" ht="12.95" customHeight="1">
      <c r="A71" s="204"/>
      <c r="B71" s="100" t="s">
        <v>135</v>
      </c>
      <c r="C71" s="104"/>
      <c r="D71" s="1"/>
      <c r="E71" s="1">
        <v>3113</v>
      </c>
      <c r="F71" s="1">
        <v>6121</v>
      </c>
      <c r="G71" s="74" t="s">
        <v>123</v>
      </c>
      <c r="H71" s="30">
        <v>2100</v>
      </c>
      <c r="I71" s="102">
        <v>-240</v>
      </c>
      <c r="J71" s="35">
        <f t="shared" si="3"/>
        <v>1860</v>
      </c>
      <c r="K71" s="10"/>
    </row>
    <row r="72" spans="1:11" ht="12.95" customHeight="1">
      <c r="A72" s="204"/>
      <c r="B72" s="100" t="s">
        <v>134</v>
      </c>
      <c r="C72" s="104"/>
      <c r="D72" s="1"/>
      <c r="E72" s="1">
        <v>3113</v>
      </c>
      <c r="F72" s="1">
        <v>6121</v>
      </c>
      <c r="G72" s="74" t="s">
        <v>124</v>
      </c>
      <c r="H72" s="30">
        <v>2000</v>
      </c>
      <c r="I72" s="102">
        <v>-240</v>
      </c>
      <c r="J72" s="35">
        <f t="shared" si="3"/>
        <v>1760</v>
      </c>
      <c r="K72" s="10"/>
    </row>
    <row r="73" spans="1:11" ht="12.95" customHeight="1">
      <c r="A73" s="204"/>
      <c r="B73" s="100" t="s">
        <v>133</v>
      </c>
      <c r="C73" s="104"/>
      <c r="D73" s="1"/>
      <c r="E73" s="1">
        <v>3113</v>
      </c>
      <c r="F73" s="1">
        <v>6121</v>
      </c>
      <c r="G73" s="74" t="s">
        <v>125</v>
      </c>
      <c r="H73" s="30">
        <v>300</v>
      </c>
      <c r="I73" s="102">
        <v>-200</v>
      </c>
      <c r="J73" s="35">
        <f t="shared" si="3"/>
        <v>100</v>
      </c>
      <c r="K73" s="10"/>
    </row>
    <row r="74" spans="1:11" ht="12.95" customHeight="1">
      <c r="A74" s="204"/>
      <c r="B74" s="100" t="s">
        <v>84</v>
      </c>
      <c r="C74" s="104"/>
      <c r="D74" s="1"/>
      <c r="E74" s="1">
        <v>3639</v>
      </c>
      <c r="F74" s="1">
        <v>6121</v>
      </c>
      <c r="G74" s="74" t="s">
        <v>85</v>
      </c>
      <c r="H74" s="30">
        <v>5500</v>
      </c>
      <c r="I74" s="102">
        <v>-300</v>
      </c>
      <c r="J74" s="35">
        <f t="shared" si="3"/>
        <v>5200</v>
      </c>
      <c r="K74" s="10"/>
    </row>
    <row r="75" spans="1:11" ht="12.95" customHeight="1">
      <c r="A75" s="204"/>
      <c r="B75" s="100" t="s">
        <v>132</v>
      </c>
      <c r="C75" s="104"/>
      <c r="D75" s="1"/>
      <c r="E75" s="1">
        <v>2212</v>
      </c>
      <c r="F75" s="1">
        <v>6121</v>
      </c>
      <c r="G75" s="74" t="s">
        <v>126</v>
      </c>
      <c r="H75" s="30">
        <v>2200</v>
      </c>
      <c r="I75" s="102">
        <v>-200</v>
      </c>
      <c r="J75" s="35">
        <f t="shared" si="3"/>
        <v>2000</v>
      </c>
      <c r="K75" s="10"/>
    </row>
    <row r="76" spans="1:11" ht="12.95" customHeight="1">
      <c r="A76" s="197"/>
      <c r="B76" s="100" t="s">
        <v>131</v>
      </c>
      <c r="C76" s="104"/>
      <c r="D76" s="1"/>
      <c r="E76" s="1">
        <v>3639</v>
      </c>
      <c r="F76" s="1">
        <v>6121</v>
      </c>
      <c r="G76" s="74" t="s">
        <v>127</v>
      </c>
      <c r="H76" s="30">
        <v>1600</v>
      </c>
      <c r="I76" s="102">
        <v>-260</v>
      </c>
      <c r="J76" s="35">
        <f t="shared" si="3"/>
        <v>1340</v>
      </c>
      <c r="K76" s="10"/>
    </row>
    <row r="77" spans="1:10" ht="11.25" customHeight="1">
      <c r="A77" s="16"/>
      <c r="B77" s="13"/>
      <c r="C77" s="16"/>
      <c r="D77" s="16"/>
      <c r="E77" s="14"/>
      <c r="F77" s="108" t="s">
        <v>22</v>
      </c>
      <c r="G77" s="109"/>
      <c r="H77" s="15">
        <f>SUM(H44:H76)</f>
        <v>351935.5</v>
      </c>
      <c r="I77" s="21">
        <f>SUM(I44:I76)</f>
        <v>-7528</v>
      </c>
      <c r="J77" s="15">
        <f>SUM(J44:J76)</f>
        <v>344407.5</v>
      </c>
    </row>
    <row r="78" spans="1:10" ht="11.25" customHeight="1">
      <c r="A78" s="16"/>
      <c r="B78" s="13"/>
      <c r="C78" s="16"/>
      <c r="D78" s="16"/>
      <c r="E78" s="14"/>
      <c r="F78" s="14"/>
      <c r="G78" s="70"/>
      <c r="H78" s="30"/>
      <c r="I78" s="21"/>
      <c r="J78" s="15"/>
    </row>
    <row r="79" spans="2:10" ht="11.25" customHeight="1">
      <c r="B79" s="22" t="s">
        <v>46</v>
      </c>
      <c r="C79" s="7"/>
      <c r="D79" s="7"/>
      <c r="E79" s="46" t="s">
        <v>9</v>
      </c>
      <c r="F79" s="51"/>
      <c r="G79" s="44"/>
      <c r="H79" s="20"/>
      <c r="I79" s="20">
        <f>I7</f>
        <v>0</v>
      </c>
      <c r="J79" s="20"/>
    </row>
    <row r="80" spans="2:9" ht="11.25" customHeight="1">
      <c r="B80" s="10"/>
      <c r="C80" s="7"/>
      <c r="D80" s="7"/>
      <c r="E80" s="38" t="s">
        <v>16</v>
      </c>
      <c r="F80" s="50"/>
      <c r="G80" s="47"/>
      <c r="H80" s="20"/>
      <c r="I80" s="20">
        <f>I42+I8</f>
        <v>7528</v>
      </c>
    </row>
    <row r="81" spans="2:10" ht="11.25" customHeight="1">
      <c r="B81" s="10"/>
      <c r="C81" s="7"/>
      <c r="D81" s="7"/>
      <c r="E81" s="9" t="s">
        <v>14</v>
      </c>
      <c r="F81" s="10"/>
      <c r="G81" s="45"/>
      <c r="H81" s="40"/>
      <c r="I81" s="20">
        <f>I77+I9</f>
        <v>-7528</v>
      </c>
      <c r="J81" s="19"/>
    </row>
    <row r="82" spans="2:10" ht="11.25" customHeight="1">
      <c r="B82" s="10"/>
      <c r="C82" s="7"/>
      <c r="D82" s="7"/>
      <c r="E82" s="38" t="s">
        <v>23</v>
      </c>
      <c r="F82" s="50"/>
      <c r="G82" s="47"/>
      <c r="H82" s="40"/>
      <c r="I82" s="20">
        <f>I80+I81</f>
        <v>0</v>
      </c>
      <c r="J82" s="19"/>
    </row>
    <row r="83" spans="2:10" ht="11.25" customHeight="1">
      <c r="B83" s="10"/>
      <c r="C83" s="7"/>
      <c r="D83" s="7"/>
      <c r="E83" s="48" t="s">
        <v>15</v>
      </c>
      <c r="F83" s="10"/>
      <c r="G83" s="45"/>
      <c r="H83" s="41"/>
      <c r="I83" s="20">
        <f>I79-I82</f>
        <v>0</v>
      </c>
      <c r="J83" s="19"/>
    </row>
    <row r="84" spans="2:10" ht="11.25" customHeight="1">
      <c r="B84" s="10"/>
      <c r="C84" s="7"/>
      <c r="D84" s="7"/>
      <c r="E84" s="39" t="s">
        <v>31</v>
      </c>
      <c r="F84" s="50"/>
      <c r="G84" s="47"/>
      <c r="H84" s="41"/>
      <c r="I84" s="20">
        <v>0</v>
      </c>
      <c r="J84" s="19"/>
    </row>
    <row r="85" spans="5:10" ht="11.25" customHeight="1">
      <c r="E85" s="77" t="s">
        <v>37</v>
      </c>
      <c r="G85" s="10"/>
      <c r="H85" s="37">
        <v>43312</v>
      </c>
      <c r="J85" s="37">
        <v>43343</v>
      </c>
    </row>
    <row r="86" spans="2:10" ht="11.25" customHeight="1">
      <c r="B86" s="22" t="s">
        <v>47</v>
      </c>
      <c r="C86" s="7"/>
      <c r="D86" s="7"/>
      <c r="E86" s="49" t="s">
        <v>13</v>
      </c>
      <c r="F86" s="51"/>
      <c r="G86" s="44"/>
      <c r="H86" s="42">
        <v>558308.7</v>
      </c>
      <c r="I86" s="20">
        <f>I79</f>
        <v>0</v>
      </c>
      <c r="J86" s="20">
        <f>H86+I86</f>
        <v>558308.7</v>
      </c>
    </row>
    <row r="87" spans="2:10" ht="11.25" customHeight="1">
      <c r="B87" s="10"/>
      <c r="C87" s="7"/>
      <c r="D87" s="7"/>
      <c r="E87" s="38" t="s">
        <v>16</v>
      </c>
      <c r="F87" s="50"/>
      <c r="G87" s="47"/>
      <c r="H87" s="43">
        <v>347260.63</v>
      </c>
      <c r="I87" s="20">
        <f>I42+I8</f>
        <v>7528</v>
      </c>
      <c r="J87" s="19">
        <f>H87+I87</f>
        <v>354788.63</v>
      </c>
    </row>
    <row r="88" spans="2:10" ht="11.25" customHeight="1">
      <c r="B88" s="10"/>
      <c r="C88" s="7"/>
      <c r="D88" s="7"/>
      <c r="E88" s="9" t="s">
        <v>14</v>
      </c>
      <c r="F88" s="10"/>
      <c r="G88" s="45"/>
      <c r="H88" s="43">
        <v>249524.81</v>
      </c>
      <c r="I88" s="20">
        <f>I77+I9</f>
        <v>-7528</v>
      </c>
      <c r="J88" s="19">
        <f>H88+I88</f>
        <v>241996.81</v>
      </c>
    </row>
    <row r="89" spans="2:10" ht="11.25" customHeight="1">
      <c r="B89" s="3" t="s">
        <v>153</v>
      </c>
      <c r="E89" s="39" t="s">
        <v>24</v>
      </c>
      <c r="F89" s="50"/>
      <c r="G89" s="47"/>
      <c r="H89" s="20">
        <f>SUM(H87:H88)</f>
        <v>596785.44</v>
      </c>
      <c r="I89" s="20">
        <f>SUM(I87:I88)</f>
        <v>0</v>
      </c>
      <c r="J89" s="20">
        <f>SUM(J87:J88)</f>
        <v>596785.44</v>
      </c>
    </row>
    <row r="90" spans="5:10" ht="11.25" customHeight="1">
      <c r="E90" s="9" t="s">
        <v>17</v>
      </c>
      <c r="F90" s="10"/>
      <c r="G90" s="45"/>
      <c r="H90" s="19">
        <f>H86-H89</f>
        <v>-38476.73999999999</v>
      </c>
      <c r="I90" s="20">
        <f>I86-I89</f>
        <v>0</v>
      </c>
      <c r="J90" s="19">
        <f>J86-J89</f>
        <v>-38476.73999999999</v>
      </c>
    </row>
    <row r="91" spans="5:10" ht="11.25" customHeight="1">
      <c r="E91" s="39" t="s">
        <v>25</v>
      </c>
      <c r="F91" s="50"/>
      <c r="G91" s="47"/>
      <c r="H91" s="52">
        <v>38476.74</v>
      </c>
      <c r="I91" s="20">
        <f>I84</f>
        <v>0</v>
      </c>
      <c r="J91" s="20">
        <f>H91+I91</f>
        <v>38476.74</v>
      </c>
    </row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</sheetData>
  <mergeCells count="21">
    <mergeCell ref="A54:A55"/>
    <mergeCell ref="A68:A69"/>
    <mergeCell ref="A18:A20"/>
    <mergeCell ref="B2:B3"/>
    <mergeCell ref="A15:A17"/>
    <mergeCell ref="A61:A63"/>
    <mergeCell ref="A70:A76"/>
    <mergeCell ref="A40:A41"/>
    <mergeCell ref="A30:A33"/>
    <mergeCell ref="A50:A53"/>
    <mergeCell ref="A56:A60"/>
    <mergeCell ref="A21:A22"/>
    <mergeCell ref="A66:A67"/>
    <mergeCell ref="F2:F3"/>
    <mergeCell ref="A28:A29"/>
    <mergeCell ref="G2:G3"/>
    <mergeCell ref="A45:A46"/>
    <mergeCell ref="A26:A27"/>
    <mergeCell ref="A47:A48"/>
    <mergeCell ref="E2:E3"/>
    <mergeCell ref="A23:A25"/>
  </mergeCells>
  <conditionalFormatting sqref="B1:B2">
    <cfRule type="expression" priority="172" dxfId="2" stopIfTrue="1">
      <formula>$L1="Z"</formula>
    </cfRule>
    <cfRule type="expression" priority="173" dxfId="1" stopIfTrue="1">
      <formula>$L1="T"</formula>
    </cfRule>
    <cfRule type="expression" priority="174" dxfId="0" stopIfTrue="1">
      <formula>$L1="Y"</formula>
    </cfRule>
  </conditionalFormatting>
  <conditionalFormatting sqref="B2">
    <cfRule type="expression" priority="169" dxfId="2" stopIfTrue="1">
      <formula>$L2="Z"</formula>
    </cfRule>
    <cfRule type="expression" priority="170" dxfId="1" stopIfTrue="1">
      <formula>$L2="T"</formula>
    </cfRule>
    <cfRule type="expression" priority="171" dxfId="0" stopIfTrue="1">
      <formula>$L2="Y"</formula>
    </cfRule>
  </conditionalFormatting>
  <conditionalFormatting sqref="C7:D9">
    <cfRule type="expression" priority="166" dxfId="2" stopIfTrue="1">
      <formula>#REF!="Z"</formula>
    </cfRule>
    <cfRule type="expression" priority="167" dxfId="1" stopIfTrue="1">
      <formula>#REF!="T"</formula>
    </cfRule>
    <cfRule type="expression" priority="168" dxfId="0" stopIfTrue="1">
      <formula>#REF!="Y"</formula>
    </cfRule>
  </conditionalFormatting>
  <conditionalFormatting sqref="H86">
    <cfRule type="expression" priority="163" dxfId="2" stopIfTrue="1">
      <formula>$J86="Z"</formula>
    </cfRule>
    <cfRule type="expression" priority="164" dxfId="1" stopIfTrue="1">
      <formula>$J86="T"</formula>
    </cfRule>
    <cfRule type="expression" priority="165" dxfId="0" stopIfTrue="1">
      <formula>$J86="Y"</formula>
    </cfRule>
  </conditionalFormatting>
  <conditionalFormatting sqref="H87">
    <cfRule type="expression" priority="160" dxfId="2" stopIfTrue="1">
      <formula>$J87="Z"</formula>
    </cfRule>
    <cfRule type="expression" priority="161" dxfId="1" stopIfTrue="1">
      <formula>$J87="T"</formula>
    </cfRule>
    <cfRule type="expression" priority="162" dxfId="0" stopIfTrue="1">
      <formula>$J87="Y"</formula>
    </cfRule>
  </conditionalFormatting>
  <conditionalFormatting sqref="H88">
    <cfRule type="expression" priority="157" dxfId="2" stopIfTrue="1">
      <formula>$J88="Z"</formula>
    </cfRule>
    <cfRule type="expression" priority="158" dxfId="1" stopIfTrue="1">
      <formula>$J88="T"</formula>
    </cfRule>
    <cfRule type="expression" priority="159" dxfId="0" stopIfTrue="1">
      <formula>$J88="Y"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13" sqref="D13"/>
    </sheetView>
  </sheetViews>
  <sheetFormatPr defaultColWidth="9.00390625" defaultRowHeight="12.75"/>
  <cols>
    <col min="1" max="1" width="4.625" style="3" customWidth="1"/>
    <col min="2" max="2" width="69.00390625" style="3" customWidth="1"/>
    <col min="3" max="3" width="5.625" style="18" customWidth="1"/>
    <col min="4" max="4" width="11.00390625" style="18" customWidth="1"/>
    <col min="5" max="5" width="7.75390625" style="3" customWidth="1"/>
    <col min="6" max="6" width="10.125" style="3" customWidth="1"/>
    <col min="7" max="7" width="11.00390625" style="3" customWidth="1"/>
    <col min="8" max="8" width="11.375" style="3" customWidth="1"/>
    <col min="9" max="9" width="10.375" style="3" customWidth="1"/>
    <col min="10" max="13" width="11.75390625" style="3" customWidth="1"/>
    <col min="14" max="16384" width="9.125" style="3" customWidth="1"/>
  </cols>
  <sheetData>
    <row r="1" spans="1:10" ht="15">
      <c r="A1" s="24" t="s">
        <v>172</v>
      </c>
      <c r="B1" s="2"/>
      <c r="C1" s="17"/>
      <c r="D1" s="17"/>
      <c r="I1" s="2" t="s">
        <v>33</v>
      </c>
      <c r="J1" s="24"/>
    </row>
    <row r="2" spans="1:10" s="2" customFormat="1" ht="12.75">
      <c r="A2" s="4" t="s">
        <v>0</v>
      </c>
      <c r="B2" s="178" t="s">
        <v>10</v>
      </c>
      <c r="C2" s="4"/>
      <c r="D2" s="4" t="s">
        <v>18</v>
      </c>
      <c r="E2" s="178" t="s">
        <v>1</v>
      </c>
      <c r="F2" s="178" t="s">
        <v>2</v>
      </c>
      <c r="G2" s="178" t="s">
        <v>3</v>
      </c>
      <c r="H2" s="4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79"/>
      <c r="C3" s="5"/>
      <c r="D3" s="5" t="s">
        <v>19</v>
      </c>
      <c r="E3" s="179"/>
      <c r="F3" s="179"/>
      <c r="G3" s="179"/>
      <c r="H3" s="5" t="s">
        <v>7</v>
      </c>
      <c r="I3" s="5" t="s">
        <v>43</v>
      </c>
      <c r="J3" s="5" t="s">
        <v>7</v>
      </c>
    </row>
    <row r="4" spans="1:10" ht="12.75">
      <c r="A4" s="61" t="s">
        <v>40</v>
      </c>
      <c r="B4" s="50"/>
      <c r="C4" s="62"/>
      <c r="D4" s="62"/>
      <c r="E4" s="62"/>
      <c r="F4" s="62"/>
      <c r="G4" s="62"/>
      <c r="H4" s="62"/>
      <c r="I4" s="63"/>
      <c r="J4" s="59"/>
    </row>
    <row r="5" spans="1:10" ht="12.75">
      <c r="A5" s="92"/>
      <c r="B5" s="67"/>
      <c r="C5" s="59"/>
      <c r="D5" s="59"/>
      <c r="E5" s="59"/>
      <c r="F5" s="59"/>
      <c r="G5" s="59"/>
      <c r="H5" s="59"/>
      <c r="I5" s="66"/>
      <c r="J5" s="59"/>
    </row>
    <row r="6" spans="1:10" s="8" customFormat="1" ht="12.75">
      <c r="A6" s="25"/>
      <c r="C6" s="27"/>
      <c r="D6" s="27"/>
      <c r="E6" s="13"/>
      <c r="F6" s="28" t="s">
        <v>9</v>
      </c>
      <c r="G6" s="29"/>
      <c r="H6" s="30">
        <v>0</v>
      </c>
      <c r="I6" s="36">
        <v>0</v>
      </c>
      <c r="J6" s="30">
        <v>0</v>
      </c>
    </row>
    <row r="7" spans="1:10" s="8" customFormat="1" ht="12.75">
      <c r="A7" s="25"/>
      <c r="B7" s="31" t="s">
        <v>35</v>
      </c>
      <c r="C7" s="27"/>
      <c r="D7" s="27"/>
      <c r="E7" s="13"/>
      <c r="F7" s="28" t="s">
        <v>16</v>
      </c>
      <c r="G7" s="29"/>
      <c r="H7" s="30">
        <v>0</v>
      </c>
      <c r="I7" s="36">
        <v>0</v>
      </c>
      <c r="J7" s="30">
        <f>H7+I7</f>
        <v>0</v>
      </c>
    </row>
    <row r="8" spans="1:10" s="8" customFormat="1" ht="12.75">
      <c r="A8" s="25"/>
      <c r="B8" s="31"/>
      <c r="C8" s="27"/>
      <c r="D8" s="27"/>
      <c r="E8" s="13"/>
      <c r="F8" s="28" t="s">
        <v>39</v>
      </c>
      <c r="G8" s="29"/>
      <c r="H8" s="30">
        <v>0</v>
      </c>
      <c r="I8" s="36">
        <v>0</v>
      </c>
      <c r="J8" s="30">
        <f>H8+I8</f>
        <v>0</v>
      </c>
    </row>
    <row r="9" spans="1:10" ht="12.75">
      <c r="A9" s="9"/>
      <c r="B9" s="13"/>
      <c r="C9" s="16"/>
      <c r="D9" s="16"/>
      <c r="E9" s="13"/>
      <c r="F9" s="32" t="s">
        <v>17</v>
      </c>
      <c r="G9" s="33"/>
      <c r="H9" s="35">
        <f>H6-H7-H8</f>
        <v>0</v>
      </c>
      <c r="I9" s="34">
        <f>I6-I7-I8</f>
        <v>0</v>
      </c>
      <c r="J9" s="35">
        <f>J6-J7-J8</f>
        <v>0</v>
      </c>
    </row>
    <row r="10" spans="1:10" ht="12.75">
      <c r="A10" s="6" t="s">
        <v>42</v>
      </c>
      <c r="B10" s="10"/>
      <c r="C10" s="7"/>
      <c r="D10" s="7"/>
      <c r="E10" s="12"/>
      <c r="F10" s="10"/>
      <c r="G10" s="10"/>
      <c r="H10" s="11"/>
      <c r="I10" s="11"/>
      <c r="J10" s="64"/>
    </row>
    <row r="11" spans="1:10" ht="12.75">
      <c r="A11" s="180" t="s">
        <v>8</v>
      </c>
      <c r="B11" s="47" t="s">
        <v>166</v>
      </c>
      <c r="C11" s="66"/>
      <c r="D11" s="59" t="s">
        <v>177</v>
      </c>
      <c r="E11" s="59">
        <v>4225</v>
      </c>
      <c r="F11" s="59">
        <v>5167</v>
      </c>
      <c r="G11" s="78" t="s">
        <v>159</v>
      </c>
      <c r="H11" s="19">
        <v>78</v>
      </c>
      <c r="I11" s="20">
        <v>0.5</v>
      </c>
      <c r="J11" s="19">
        <f aca="true" t="shared" si="0" ref="J11:J18">H11+I11</f>
        <v>78.5</v>
      </c>
    </row>
    <row r="12" spans="1:10" ht="12.75">
      <c r="A12" s="181"/>
      <c r="B12" s="47" t="s">
        <v>167</v>
      </c>
      <c r="C12" s="66"/>
      <c r="D12" s="59" t="s">
        <v>177</v>
      </c>
      <c r="E12" s="59">
        <v>4225</v>
      </c>
      <c r="F12" s="59">
        <v>5163</v>
      </c>
      <c r="G12" s="78" t="s">
        <v>159</v>
      </c>
      <c r="H12" s="19">
        <v>2</v>
      </c>
      <c r="I12" s="20">
        <v>-0.5</v>
      </c>
      <c r="J12" s="19">
        <f t="shared" si="0"/>
        <v>1.5</v>
      </c>
    </row>
    <row r="13" spans="1:10" ht="12.75">
      <c r="A13" s="180" t="s">
        <v>11</v>
      </c>
      <c r="B13" s="47" t="s">
        <v>168</v>
      </c>
      <c r="C13" s="66"/>
      <c r="D13" s="59"/>
      <c r="E13" s="59">
        <v>3412</v>
      </c>
      <c r="F13" s="59">
        <v>5139</v>
      </c>
      <c r="G13" s="78" t="s">
        <v>160</v>
      </c>
      <c r="H13" s="19">
        <v>110</v>
      </c>
      <c r="I13" s="20">
        <v>10</v>
      </c>
      <c r="J13" s="19">
        <f t="shared" si="0"/>
        <v>120</v>
      </c>
    </row>
    <row r="14" spans="1:10" ht="12.75">
      <c r="A14" s="182"/>
      <c r="B14" s="47" t="s">
        <v>165</v>
      </c>
      <c r="C14" s="66"/>
      <c r="D14" s="59"/>
      <c r="E14" s="59">
        <v>3412</v>
      </c>
      <c r="F14" s="59">
        <v>5169</v>
      </c>
      <c r="G14" s="78" t="s">
        <v>160</v>
      </c>
      <c r="H14" s="19">
        <v>2901</v>
      </c>
      <c r="I14" s="20">
        <v>-10</v>
      </c>
      <c r="J14" s="19">
        <f t="shared" si="0"/>
        <v>2891</v>
      </c>
    </row>
    <row r="15" spans="1:10" ht="12.75">
      <c r="A15" s="182"/>
      <c r="B15" s="47" t="s">
        <v>163</v>
      </c>
      <c r="C15" s="66"/>
      <c r="D15" s="59"/>
      <c r="E15" s="59">
        <v>3412</v>
      </c>
      <c r="F15" s="59">
        <v>5139</v>
      </c>
      <c r="G15" s="78" t="s">
        <v>161</v>
      </c>
      <c r="H15" s="19">
        <v>140</v>
      </c>
      <c r="I15" s="20">
        <v>40</v>
      </c>
      <c r="J15" s="19">
        <f t="shared" si="0"/>
        <v>180</v>
      </c>
    </row>
    <row r="16" spans="1:10" ht="12.75">
      <c r="A16" s="182"/>
      <c r="B16" s="47" t="s">
        <v>164</v>
      </c>
      <c r="C16" s="66"/>
      <c r="D16" s="59"/>
      <c r="E16" s="59">
        <v>3412</v>
      </c>
      <c r="F16" s="59">
        <v>5169</v>
      </c>
      <c r="G16" s="78" t="s">
        <v>161</v>
      </c>
      <c r="H16" s="19">
        <v>857</v>
      </c>
      <c r="I16" s="20">
        <v>-40</v>
      </c>
      <c r="J16" s="19">
        <f t="shared" si="0"/>
        <v>817</v>
      </c>
    </row>
    <row r="17" spans="1:10" ht="12.75">
      <c r="A17" s="182"/>
      <c r="B17" s="47" t="s">
        <v>173</v>
      </c>
      <c r="C17" s="66"/>
      <c r="D17" s="59"/>
      <c r="E17" s="59">
        <v>3429</v>
      </c>
      <c r="F17" s="59">
        <v>5139</v>
      </c>
      <c r="G17" s="78" t="s">
        <v>162</v>
      </c>
      <c r="H17" s="19">
        <v>50</v>
      </c>
      <c r="I17" s="20">
        <v>30</v>
      </c>
      <c r="J17" s="19">
        <f t="shared" si="0"/>
        <v>80</v>
      </c>
    </row>
    <row r="18" spans="1:10" ht="12.75">
      <c r="A18" s="181"/>
      <c r="B18" s="47" t="s">
        <v>174</v>
      </c>
      <c r="C18" s="66"/>
      <c r="D18" s="59"/>
      <c r="E18" s="59">
        <v>3429</v>
      </c>
      <c r="F18" s="59">
        <v>5169</v>
      </c>
      <c r="G18" s="78" t="s">
        <v>162</v>
      </c>
      <c r="H18" s="19">
        <v>734</v>
      </c>
      <c r="I18" s="20">
        <v>-30</v>
      </c>
      <c r="J18" s="19">
        <f t="shared" si="0"/>
        <v>704</v>
      </c>
    </row>
    <row r="19" spans="1:10" ht="12.75">
      <c r="A19" s="9"/>
      <c r="B19" s="10"/>
      <c r="C19" s="7"/>
      <c r="D19" s="7"/>
      <c r="E19" s="10"/>
      <c r="F19" s="81" t="s">
        <v>21</v>
      </c>
      <c r="G19" s="81"/>
      <c r="H19" s="19">
        <f>SUM(H11:H18)</f>
        <v>4872</v>
      </c>
      <c r="I19" s="20">
        <f>SUM(I11:I18)</f>
        <v>0</v>
      </c>
      <c r="J19" s="19">
        <f>SUM(J11:J18)</f>
        <v>4872</v>
      </c>
    </row>
    <row r="20" spans="1:11" ht="12.75">
      <c r="A20" s="93" t="s">
        <v>30</v>
      </c>
      <c r="B20" s="10"/>
      <c r="C20" s="7"/>
      <c r="D20" s="7"/>
      <c r="E20" s="12"/>
      <c r="F20" s="10"/>
      <c r="G20" s="10"/>
      <c r="H20" s="11"/>
      <c r="I20" s="83"/>
      <c r="J20" s="71"/>
      <c r="K20" s="10"/>
    </row>
    <row r="21" spans="1:11" ht="12.75">
      <c r="A21" s="68"/>
      <c r="B21" s="47"/>
      <c r="C21" s="66"/>
      <c r="D21" s="59"/>
      <c r="E21" s="59"/>
      <c r="F21" s="59"/>
      <c r="G21" s="78"/>
      <c r="H21" s="19"/>
      <c r="I21" s="20"/>
      <c r="J21" s="19">
        <f>H21+I21</f>
        <v>0</v>
      </c>
      <c r="K21" s="10"/>
    </row>
    <row r="22" spans="1:11" ht="12.75">
      <c r="A22" s="69"/>
      <c r="B22" s="67"/>
      <c r="C22" s="66"/>
      <c r="D22" s="59"/>
      <c r="E22" s="59"/>
      <c r="F22" s="59"/>
      <c r="G22" s="78"/>
      <c r="H22" s="19"/>
      <c r="I22" s="20"/>
      <c r="J22" s="19">
        <f>H22+I22</f>
        <v>0</v>
      </c>
      <c r="K22" s="10"/>
    </row>
    <row r="23" spans="1:10" ht="12.75">
      <c r="A23" s="16"/>
      <c r="B23" s="13"/>
      <c r="C23" s="16"/>
      <c r="D23" s="16"/>
      <c r="E23" s="14"/>
      <c r="F23" s="53"/>
      <c r="G23" s="65" t="s">
        <v>22</v>
      </c>
      <c r="H23" s="15">
        <f>SUM(H21:H22)</f>
        <v>0</v>
      </c>
      <c r="I23" s="21">
        <f>SUM(I21:I22)</f>
        <v>0</v>
      </c>
      <c r="J23" s="15">
        <f>SUM(J21:J22)</f>
        <v>0</v>
      </c>
    </row>
    <row r="24" spans="1:10" ht="12.75">
      <c r="A24" s="16"/>
      <c r="B24" s="13"/>
      <c r="C24" s="16"/>
      <c r="D24" s="16"/>
      <c r="E24" s="14"/>
      <c r="F24" s="56"/>
      <c r="G24" s="57"/>
      <c r="H24" s="58"/>
      <c r="I24" s="55"/>
      <c r="J24" s="54"/>
    </row>
    <row r="25" spans="2:10" ht="12.75">
      <c r="B25" s="22" t="s">
        <v>171</v>
      </c>
      <c r="C25" s="7"/>
      <c r="D25" s="7"/>
      <c r="E25" s="46" t="s">
        <v>9</v>
      </c>
      <c r="F25" s="51"/>
      <c r="G25" s="44"/>
      <c r="H25" s="40"/>
      <c r="I25" s="20">
        <f>I6</f>
        <v>0</v>
      </c>
      <c r="J25" s="19"/>
    </row>
    <row r="26" spans="2:10" ht="12.75">
      <c r="B26" s="10"/>
      <c r="C26" s="7"/>
      <c r="D26" s="7"/>
      <c r="E26" s="38" t="s">
        <v>16</v>
      </c>
      <c r="F26" s="50"/>
      <c r="G26" s="47"/>
      <c r="H26" s="40"/>
      <c r="I26" s="20">
        <f>I19+I7</f>
        <v>0</v>
      </c>
      <c r="J26" s="19"/>
    </row>
    <row r="27" spans="2:10" ht="12.75">
      <c r="B27" s="10"/>
      <c r="C27" s="7"/>
      <c r="D27" s="7"/>
      <c r="E27" s="9" t="s">
        <v>14</v>
      </c>
      <c r="F27" s="10"/>
      <c r="G27" s="45"/>
      <c r="H27" s="40"/>
      <c r="I27" s="20">
        <f>I23+I8</f>
        <v>0</v>
      </c>
      <c r="J27" s="19"/>
    </row>
    <row r="28" spans="2:10" ht="12.75">
      <c r="B28" s="10"/>
      <c r="C28" s="7"/>
      <c r="D28" s="7"/>
      <c r="E28" s="38" t="s">
        <v>23</v>
      </c>
      <c r="F28" s="50"/>
      <c r="G28" s="47"/>
      <c r="H28" s="40"/>
      <c r="I28" s="20">
        <f>I26+I27</f>
        <v>0</v>
      </c>
      <c r="J28" s="19"/>
    </row>
    <row r="29" spans="2:10" ht="12.75">
      <c r="B29" s="10"/>
      <c r="C29" s="7"/>
      <c r="D29" s="7"/>
      <c r="E29" s="48" t="s">
        <v>15</v>
      </c>
      <c r="F29" s="10"/>
      <c r="G29" s="45"/>
      <c r="H29" s="41"/>
      <c r="I29" s="20">
        <f>I25-I28</f>
        <v>0</v>
      </c>
      <c r="J29" s="19"/>
    </row>
    <row r="30" spans="2:10" ht="12.75">
      <c r="B30" s="10"/>
      <c r="C30" s="7"/>
      <c r="D30" s="7"/>
      <c r="E30" s="39" t="s">
        <v>27</v>
      </c>
      <c r="F30" s="50"/>
      <c r="G30" s="47"/>
      <c r="H30" s="41"/>
      <c r="I30" s="20">
        <v>0</v>
      </c>
      <c r="J30" s="19"/>
    </row>
    <row r="31" spans="5:10" ht="12.75">
      <c r="E31" s="3" t="s">
        <v>26</v>
      </c>
      <c r="G31" s="10"/>
      <c r="H31" s="37">
        <v>43312</v>
      </c>
      <c r="J31" s="37">
        <v>43343</v>
      </c>
    </row>
    <row r="32" spans="2:10" ht="12.75">
      <c r="B32" s="22" t="s">
        <v>169</v>
      </c>
      <c r="C32" s="7"/>
      <c r="D32" s="7"/>
      <c r="E32" s="49" t="s">
        <v>13</v>
      </c>
      <c r="F32" s="51"/>
      <c r="G32" s="44"/>
      <c r="H32" s="42">
        <v>558308.7</v>
      </c>
      <c r="I32" s="20">
        <f>I25</f>
        <v>0</v>
      </c>
      <c r="J32" s="20">
        <f>H32+I32</f>
        <v>558308.7</v>
      </c>
    </row>
    <row r="33" spans="2:10" ht="12.75">
      <c r="B33" s="10"/>
      <c r="C33" s="7"/>
      <c r="D33" s="7"/>
      <c r="E33" s="38" t="s">
        <v>16</v>
      </c>
      <c r="F33" s="50"/>
      <c r="G33" s="47"/>
      <c r="H33" s="43">
        <v>347260.63</v>
      </c>
      <c r="I33" s="20">
        <f>I26</f>
        <v>0</v>
      </c>
      <c r="J33" s="19">
        <f>H33+I33</f>
        <v>347260.63</v>
      </c>
    </row>
    <row r="34" spans="2:10" ht="12.75">
      <c r="B34" s="10"/>
      <c r="C34" s="7"/>
      <c r="D34" s="7"/>
      <c r="E34" s="9" t="s">
        <v>14</v>
      </c>
      <c r="F34" s="10"/>
      <c r="G34" s="45"/>
      <c r="H34" s="43">
        <v>249524.81</v>
      </c>
      <c r="I34" s="20">
        <f>I27</f>
        <v>0</v>
      </c>
      <c r="J34" s="19">
        <f>H34+I34</f>
        <v>249524.81</v>
      </c>
    </row>
    <row r="35" spans="2:10" ht="12.75">
      <c r="B35" s="3" t="s">
        <v>170</v>
      </c>
      <c r="E35" s="39" t="s">
        <v>24</v>
      </c>
      <c r="F35" s="50"/>
      <c r="G35" s="47"/>
      <c r="H35" s="20">
        <f>SUM(H33:H34)</f>
        <v>596785.44</v>
      </c>
      <c r="I35" s="20">
        <f>SUM(I33:I34)</f>
        <v>0</v>
      </c>
      <c r="J35" s="20">
        <f>SUM(J33:J34)</f>
        <v>596785.44</v>
      </c>
    </row>
    <row r="36" spans="5:11" ht="12.75">
      <c r="E36" s="9" t="s">
        <v>17</v>
      </c>
      <c r="F36" s="10"/>
      <c r="G36" s="45"/>
      <c r="H36" s="19">
        <f>H32-H35</f>
        <v>-38476.73999999999</v>
      </c>
      <c r="I36" s="20">
        <f>I32-I35</f>
        <v>0</v>
      </c>
      <c r="J36" s="19">
        <f>J32-J35</f>
        <v>-38476.73999999999</v>
      </c>
      <c r="K36" s="72"/>
    </row>
    <row r="37" spans="5:10" ht="12.75">
      <c r="E37" s="39" t="s">
        <v>25</v>
      </c>
      <c r="F37" s="50"/>
      <c r="G37" s="47"/>
      <c r="H37" s="52">
        <v>38476.74</v>
      </c>
      <c r="I37" s="20">
        <f>I30</f>
        <v>0</v>
      </c>
      <c r="J37" s="20">
        <f>H37+I37</f>
        <v>38476.74</v>
      </c>
    </row>
    <row r="40" ht="12.75">
      <c r="B40" s="73"/>
    </row>
  </sheetData>
  <conditionalFormatting sqref="B1:B2">
    <cfRule type="expression" priority="28" dxfId="2" stopIfTrue="1">
      <formula>$L1="Z"</formula>
    </cfRule>
    <cfRule type="expression" priority="29" dxfId="1" stopIfTrue="1">
      <formula>$L1="T"</formula>
    </cfRule>
    <cfRule type="expression" priority="30" dxfId="0" stopIfTrue="1">
      <formula>$L1="Y"</formula>
    </cfRule>
  </conditionalFormatting>
  <conditionalFormatting sqref="B2">
    <cfRule type="expression" priority="25" dxfId="2" stopIfTrue="1">
      <formula>$L2="Z"</formula>
    </cfRule>
    <cfRule type="expression" priority="26" dxfId="1" stopIfTrue="1">
      <formula>$L2="T"</formula>
    </cfRule>
    <cfRule type="expression" priority="27" dxfId="0" stopIfTrue="1">
      <formula>$L2="Y"</formula>
    </cfRule>
  </conditionalFormatting>
  <conditionalFormatting sqref="C6:D8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H32">
    <cfRule type="expression" priority="19" dxfId="2" stopIfTrue="1">
      <formula>$J32="Z"</formula>
    </cfRule>
    <cfRule type="expression" priority="20" dxfId="1" stopIfTrue="1">
      <formula>$J32="T"</formula>
    </cfRule>
    <cfRule type="expression" priority="21" dxfId="0" stopIfTrue="1">
      <formula>$J32="Y"</formula>
    </cfRule>
  </conditionalFormatting>
  <conditionalFormatting sqref="H33">
    <cfRule type="expression" priority="16" dxfId="2" stopIfTrue="1">
      <formula>$J33="Z"</formula>
    </cfRule>
    <cfRule type="expression" priority="17" dxfId="1" stopIfTrue="1">
      <formula>$J33="T"</formula>
    </cfRule>
    <cfRule type="expression" priority="18" dxfId="0" stopIfTrue="1">
      <formula>$J33="Y"</formula>
    </cfRule>
  </conditionalFormatting>
  <conditionalFormatting sqref="H34">
    <cfRule type="expression" priority="13" dxfId="2" stopIfTrue="1">
      <formula>$J34="Z"</formula>
    </cfRule>
    <cfRule type="expression" priority="14" dxfId="1" stopIfTrue="1">
      <formula>$J34="T"</formula>
    </cfRule>
    <cfRule type="expression" priority="15" dxfId="0" stopIfTrue="1">
      <formula>$J34="Y"</formula>
    </cfRule>
  </conditionalFormatting>
  <conditionalFormatting sqref="H32">
    <cfRule type="expression" priority="7" dxfId="2" stopIfTrue="1">
      <formula>$J32="Z"</formula>
    </cfRule>
    <cfRule type="expression" priority="8" dxfId="1" stopIfTrue="1">
      <formula>$J32="T"</formula>
    </cfRule>
    <cfRule type="expression" priority="9" dxfId="0" stopIfTrue="1">
      <formula>$J32="Y"</formula>
    </cfRule>
  </conditionalFormatting>
  <conditionalFormatting sqref="H33">
    <cfRule type="expression" priority="4" dxfId="2" stopIfTrue="1">
      <formula>$J33="Z"</formula>
    </cfRule>
    <cfRule type="expression" priority="5" dxfId="1" stopIfTrue="1">
      <formula>$J33="T"</formula>
    </cfRule>
    <cfRule type="expression" priority="6" dxfId="0" stopIfTrue="1">
      <formula>$J33="Y"</formula>
    </cfRule>
  </conditionalFormatting>
  <conditionalFormatting sqref="H34">
    <cfRule type="expression" priority="1" dxfId="2" stopIfTrue="1">
      <formula>$J34="Z"</formula>
    </cfRule>
    <cfRule type="expression" priority="2" dxfId="1" stopIfTrue="1">
      <formula>$J34="T"</formula>
    </cfRule>
    <cfRule type="expression" priority="3" dxfId="0" stopIfTrue="1">
      <formula>$J34="Y"</formula>
    </cfRule>
  </conditionalFormatting>
  <printOptions/>
  <pageMargins left="0.69" right="0.24" top="0.7874015748031497" bottom="0.5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4.625" style="3" customWidth="1"/>
    <col min="2" max="2" width="80.75390625" style="3" customWidth="1"/>
    <col min="3" max="3" width="3.125" style="18" customWidth="1"/>
    <col min="4" max="4" width="10.875" style="18" customWidth="1"/>
    <col min="5" max="5" width="7.75390625" style="3" customWidth="1"/>
    <col min="6" max="6" width="10.125" style="3" customWidth="1"/>
    <col min="7" max="7" width="11.625" style="3" customWidth="1"/>
    <col min="8" max="8" width="14.25390625" style="3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5">
      <c r="A1" s="24" t="s">
        <v>48</v>
      </c>
      <c r="B1" s="2"/>
      <c r="C1" s="17"/>
      <c r="D1" s="17"/>
      <c r="H1" s="2" t="s">
        <v>178</v>
      </c>
      <c r="I1" s="2"/>
      <c r="J1" s="24"/>
    </row>
    <row r="2" spans="1:10" s="2" customFormat="1" ht="12.75">
      <c r="A2" s="4" t="s">
        <v>0</v>
      </c>
      <c r="B2" s="198" t="s">
        <v>10</v>
      </c>
      <c r="C2" s="4"/>
      <c r="D2" s="4" t="s">
        <v>18</v>
      </c>
      <c r="E2" s="198" t="s">
        <v>1</v>
      </c>
      <c r="F2" s="198" t="s">
        <v>2</v>
      </c>
      <c r="G2" s="198" t="s">
        <v>3</v>
      </c>
      <c r="H2" s="4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99"/>
      <c r="C3" s="5"/>
      <c r="D3" s="5" t="s">
        <v>19</v>
      </c>
      <c r="E3" s="199"/>
      <c r="F3" s="199"/>
      <c r="G3" s="199"/>
      <c r="H3" s="5" t="s">
        <v>7</v>
      </c>
      <c r="I3" s="5" t="s">
        <v>59</v>
      </c>
      <c r="J3" s="5" t="s">
        <v>7</v>
      </c>
    </row>
    <row r="4" spans="1:10" ht="12.75">
      <c r="A4" s="61" t="s">
        <v>115</v>
      </c>
      <c r="B4" s="50"/>
      <c r="C4" s="62"/>
      <c r="D4" s="62"/>
      <c r="E4" s="62"/>
      <c r="F4" s="62"/>
      <c r="G4" s="62"/>
      <c r="H4" s="62"/>
      <c r="I4" s="63"/>
      <c r="J4" s="59"/>
    </row>
    <row r="5" spans="1:10" ht="12.75">
      <c r="A5" s="98"/>
      <c r="B5" s="113"/>
      <c r="C5" s="112"/>
      <c r="D5" s="130"/>
      <c r="E5" s="128"/>
      <c r="F5" s="128"/>
      <c r="G5" s="130"/>
      <c r="H5" s="131"/>
      <c r="I5" s="132"/>
      <c r="J5" s="131"/>
    </row>
    <row r="6" spans="1:10" ht="12.75">
      <c r="A6" s="124"/>
      <c r="B6" s="113"/>
      <c r="C6" s="112"/>
      <c r="D6" s="130"/>
      <c r="E6" s="128"/>
      <c r="F6" s="128"/>
      <c r="G6" s="130"/>
      <c r="H6" s="131"/>
      <c r="I6" s="132"/>
      <c r="J6" s="131"/>
    </row>
    <row r="7" spans="1:10" s="8" customFormat="1" ht="12.75">
      <c r="A7" s="25"/>
      <c r="B7" s="26"/>
      <c r="C7" s="27"/>
      <c r="D7" s="27"/>
      <c r="E7" s="13"/>
      <c r="F7" s="105" t="s">
        <v>9</v>
      </c>
      <c r="G7" s="106"/>
      <c r="H7" s="107">
        <f aca="true" t="shared" si="0" ref="H7:J9">SUM(H5:H6)</f>
        <v>0</v>
      </c>
      <c r="I7" s="107">
        <f t="shared" si="0"/>
        <v>0</v>
      </c>
      <c r="J7" s="107">
        <f t="shared" si="0"/>
        <v>0</v>
      </c>
    </row>
    <row r="8" spans="1:10" s="8" customFormat="1" ht="12.75">
      <c r="A8" s="25"/>
      <c r="B8" s="99" t="s">
        <v>35</v>
      </c>
      <c r="C8" s="27"/>
      <c r="D8" s="27"/>
      <c r="E8" s="13"/>
      <c r="F8" s="105" t="s">
        <v>34</v>
      </c>
      <c r="G8" s="106"/>
      <c r="H8" s="107">
        <f t="shared" si="0"/>
        <v>0</v>
      </c>
      <c r="I8" s="107">
        <f t="shared" si="0"/>
        <v>0</v>
      </c>
      <c r="J8" s="107">
        <f t="shared" si="0"/>
        <v>0</v>
      </c>
    </row>
    <row r="9" spans="1:10" s="8" customFormat="1" ht="12.75">
      <c r="A9" s="25"/>
      <c r="B9" s="31"/>
      <c r="C9" s="27"/>
      <c r="D9" s="27"/>
      <c r="E9" s="13"/>
      <c r="F9" s="28" t="s">
        <v>45</v>
      </c>
      <c r="G9" s="29"/>
      <c r="H9" s="107">
        <f t="shared" si="0"/>
        <v>0</v>
      </c>
      <c r="I9" s="107">
        <f t="shared" si="0"/>
        <v>0</v>
      </c>
      <c r="J9" s="107">
        <f t="shared" si="0"/>
        <v>0</v>
      </c>
    </row>
    <row r="10" spans="1:10" ht="12.75">
      <c r="A10" s="9"/>
      <c r="B10" s="13"/>
      <c r="C10" s="16"/>
      <c r="D10" s="16"/>
      <c r="E10" s="13"/>
      <c r="F10" s="32" t="s">
        <v>17</v>
      </c>
      <c r="G10" s="33"/>
      <c r="H10" s="107">
        <f>SUM(H7:H9)</f>
        <v>0</v>
      </c>
      <c r="I10" s="107">
        <f>SUM(I7:I9)</f>
        <v>0</v>
      </c>
      <c r="J10" s="60">
        <f>J7-J8-J9</f>
        <v>0</v>
      </c>
    </row>
    <row r="11" spans="1:10" ht="12.75">
      <c r="A11" s="6" t="s">
        <v>20</v>
      </c>
      <c r="B11" s="10"/>
      <c r="C11" s="7"/>
      <c r="D11" s="7"/>
      <c r="E11" s="12"/>
      <c r="F11" s="10"/>
      <c r="G11" s="10"/>
      <c r="H11" s="11"/>
      <c r="I11" s="11"/>
      <c r="J11" s="90"/>
    </row>
    <row r="12" spans="1:10" ht="12.75" customHeight="1">
      <c r="A12" s="84" t="s">
        <v>8</v>
      </c>
      <c r="B12" s="85" t="s">
        <v>149</v>
      </c>
      <c r="C12" s="67"/>
      <c r="D12" s="67"/>
      <c r="E12" s="96">
        <v>6112</v>
      </c>
      <c r="F12" s="82">
        <v>5901</v>
      </c>
      <c r="G12" s="80" t="s">
        <v>44</v>
      </c>
      <c r="H12" s="19">
        <v>12</v>
      </c>
      <c r="I12" s="97">
        <v>14</v>
      </c>
      <c r="J12" s="88">
        <f aca="true" t="shared" si="1" ref="J12:J49">H12+I12</f>
        <v>26</v>
      </c>
    </row>
    <row r="13" spans="1:10" ht="12.75" customHeight="1">
      <c r="A13" s="87"/>
      <c r="B13" s="94" t="s">
        <v>50</v>
      </c>
      <c r="C13" s="1"/>
      <c r="D13" s="1"/>
      <c r="E13" s="110">
        <v>3392</v>
      </c>
      <c r="F13" s="110">
        <v>5222</v>
      </c>
      <c r="G13" s="89" t="s">
        <v>49</v>
      </c>
      <c r="H13" s="95">
        <v>29.5</v>
      </c>
      <c r="I13" s="97">
        <v>-8</v>
      </c>
      <c r="J13" s="88">
        <f t="shared" si="1"/>
        <v>21.5</v>
      </c>
    </row>
    <row r="14" spans="1:10" ht="12.75" customHeight="1">
      <c r="A14" s="87"/>
      <c r="B14" s="149" t="s">
        <v>145</v>
      </c>
      <c r="C14" s="147"/>
      <c r="D14" s="147"/>
      <c r="E14" s="150">
        <v>3399</v>
      </c>
      <c r="F14" s="151">
        <v>5222</v>
      </c>
      <c r="G14" s="152" t="s">
        <v>58</v>
      </c>
      <c r="H14" s="153">
        <v>6</v>
      </c>
      <c r="I14" s="154">
        <v>-6</v>
      </c>
      <c r="J14" s="155">
        <f t="shared" si="1"/>
        <v>0</v>
      </c>
    </row>
    <row r="15" spans="1:10" ht="12.75" customHeight="1">
      <c r="A15" s="203" t="s">
        <v>11</v>
      </c>
      <c r="B15" s="67" t="s">
        <v>111</v>
      </c>
      <c r="C15" s="59"/>
      <c r="D15" s="59"/>
      <c r="E15" s="59">
        <v>3319</v>
      </c>
      <c r="F15" s="59">
        <v>5137</v>
      </c>
      <c r="G15" s="67"/>
      <c r="H15" s="67">
        <v>0</v>
      </c>
      <c r="I15" s="97">
        <v>12.1</v>
      </c>
      <c r="J15" s="88">
        <f t="shared" si="1"/>
        <v>12.1</v>
      </c>
    </row>
    <row r="16" spans="1:10" ht="12.75" customHeight="1">
      <c r="A16" s="203"/>
      <c r="B16" s="67" t="s">
        <v>112</v>
      </c>
      <c r="C16" s="59"/>
      <c r="D16" s="59"/>
      <c r="E16" s="59">
        <v>3319</v>
      </c>
      <c r="F16" s="59">
        <v>5139</v>
      </c>
      <c r="G16" s="67"/>
      <c r="H16" s="67">
        <v>80</v>
      </c>
      <c r="I16" s="97">
        <v>-12</v>
      </c>
      <c r="J16" s="88">
        <f t="shared" si="1"/>
        <v>68</v>
      </c>
    </row>
    <row r="17" spans="1:10" ht="12.75" customHeight="1">
      <c r="A17" s="203"/>
      <c r="B17" s="67" t="s">
        <v>113</v>
      </c>
      <c r="C17" s="59"/>
      <c r="D17" s="59"/>
      <c r="E17" s="59">
        <v>3319</v>
      </c>
      <c r="F17" s="59">
        <v>5169</v>
      </c>
      <c r="G17" s="67"/>
      <c r="H17" s="67">
        <v>105</v>
      </c>
      <c r="I17" s="97">
        <v>-0.1</v>
      </c>
      <c r="J17" s="88">
        <f t="shared" si="1"/>
        <v>104.9</v>
      </c>
    </row>
    <row r="18" spans="1:10" ht="12.75" customHeight="1">
      <c r="A18" s="200" t="s">
        <v>28</v>
      </c>
      <c r="B18" s="156" t="s">
        <v>182</v>
      </c>
      <c r="C18" s="157" t="s">
        <v>63</v>
      </c>
      <c r="D18" s="158"/>
      <c r="E18" s="135">
        <v>3326</v>
      </c>
      <c r="F18" s="135">
        <v>5222</v>
      </c>
      <c r="G18" s="159" t="s">
        <v>55</v>
      </c>
      <c r="H18" s="137">
        <v>0</v>
      </c>
      <c r="I18" s="160">
        <v>5</v>
      </c>
      <c r="J18" s="161">
        <f t="shared" si="1"/>
        <v>5</v>
      </c>
    </row>
    <row r="19" spans="1:10" ht="12.75" customHeight="1">
      <c r="A19" s="202"/>
      <c r="B19" s="140" t="s">
        <v>181</v>
      </c>
      <c r="C19" s="144" t="s">
        <v>63</v>
      </c>
      <c r="D19" s="133"/>
      <c r="E19" s="134">
        <v>3419</v>
      </c>
      <c r="F19" s="135">
        <v>5492</v>
      </c>
      <c r="G19" s="136"/>
      <c r="H19" s="137">
        <v>0</v>
      </c>
      <c r="I19" s="138">
        <v>15</v>
      </c>
      <c r="J19" s="139">
        <f t="shared" si="1"/>
        <v>15</v>
      </c>
    </row>
    <row r="20" spans="1:10" ht="12.75" customHeight="1">
      <c r="A20" s="201"/>
      <c r="B20" s="85" t="s">
        <v>51</v>
      </c>
      <c r="C20" s="67"/>
      <c r="D20" s="67"/>
      <c r="E20" s="82">
        <v>6112</v>
      </c>
      <c r="F20" s="82">
        <v>5901</v>
      </c>
      <c r="G20" s="80" t="s">
        <v>44</v>
      </c>
      <c r="H20" s="75">
        <v>26</v>
      </c>
      <c r="I20" s="97">
        <v>-20</v>
      </c>
      <c r="J20" s="88">
        <f t="shared" si="1"/>
        <v>6</v>
      </c>
    </row>
    <row r="21" spans="1:10" ht="12.75" customHeight="1">
      <c r="A21" s="195" t="s">
        <v>29</v>
      </c>
      <c r="B21" s="85" t="s">
        <v>180</v>
      </c>
      <c r="C21" s="67"/>
      <c r="D21" s="67"/>
      <c r="E21" s="82">
        <v>3419</v>
      </c>
      <c r="F21" s="82">
        <v>5222</v>
      </c>
      <c r="G21" s="80" t="s">
        <v>66</v>
      </c>
      <c r="H21" s="75">
        <v>30.4</v>
      </c>
      <c r="I21" s="117">
        <v>5</v>
      </c>
      <c r="J21" s="88">
        <f t="shared" si="1"/>
        <v>35.4</v>
      </c>
    </row>
    <row r="22" spans="1:10" ht="12.75" customHeight="1">
      <c r="A22" s="195"/>
      <c r="B22" s="85" t="s">
        <v>65</v>
      </c>
      <c r="C22" s="67"/>
      <c r="D22" s="67"/>
      <c r="E22" s="82">
        <v>6112</v>
      </c>
      <c r="F22" s="82">
        <v>5901</v>
      </c>
      <c r="G22" s="80" t="s">
        <v>41</v>
      </c>
      <c r="H22" s="75">
        <v>15</v>
      </c>
      <c r="I22" s="117">
        <v>-5</v>
      </c>
      <c r="J22" s="88">
        <f t="shared" si="1"/>
        <v>10</v>
      </c>
    </row>
    <row r="23" spans="1:10" ht="12.75" customHeight="1">
      <c r="A23" s="195" t="s">
        <v>32</v>
      </c>
      <c r="B23" s="111" t="s">
        <v>146</v>
      </c>
      <c r="C23" s="112"/>
      <c r="D23" s="113"/>
      <c r="E23" s="114">
        <v>4339</v>
      </c>
      <c r="F23" s="114">
        <v>5169</v>
      </c>
      <c r="G23" s="115" t="s">
        <v>56</v>
      </c>
      <c r="H23" s="116">
        <v>18</v>
      </c>
      <c r="I23" s="117">
        <v>17</v>
      </c>
      <c r="J23" s="86">
        <f t="shared" si="1"/>
        <v>35</v>
      </c>
    </row>
    <row r="24" spans="1:10" ht="12.75" customHeight="1">
      <c r="A24" s="195"/>
      <c r="B24" s="111" t="s">
        <v>147</v>
      </c>
      <c r="C24" s="112"/>
      <c r="D24" s="113"/>
      <c r="E24" s="175">
        <v>4339</v>
      </c>
      <c r="F24" s="176">
        <v>5499</v>
      </c>
      <c r="G24" s="115" t="s">
        <v>56</v>
      </c>
      <c r="H24" s="86">
        <v>30</v>
      </c>
      <c r="I24" s="177">
        <v>43</v>
      </c>
      <c r="J24" s="86">
        <f t="shared" si="1"/>
        <v>73</v>
      </c>
    </row>
    <row r="25" spans="1:10" ht="12.75" customHeight="1">
      <c r="A25" s="195"/>
      <c r="B25" s="85" t="s">
        <v>142</v>
      </c>
      <c r="C25" s="67"/>
      <c r="D25" s="67"/>
      <c r="E25" s="82">
        <v>4359</v>
      </c>
      <c r="F25" s="82">
        <v>5169</v>
      </c>
      <c r="G25" s="80" t="s">
        <v>141</v>
      </c>
      <c r="H25" s="116">
        <v>601.64</v>
      </c>
      <c r="I25" s="79">
        <v>-60</v>
      </c>
      <c r="J25" s="86">
        <f t="shared" si="1"/>
        <v>541.64</v>
      </c>
    </row>
    <row r="26" spans="1:10" ht="12.75" customHeight="1">
      <c r="A26" s="200" t="s">
        <v>36</v>
      </c>
      <c r="B26" s="85" t="s">
        <v>148</v>
      </c>
      <c r="C26" s="67"/>
      <c r="D26" s="67"/>
      <c r="E26" s="96">
        <v>4379</v>
      </c>
      <c r="F26" s="91">
        <v>5136</v>
      </c>
      <c r="G26" s="80" t="s">
        <v>57</v>
      </c>
      <c r="H26" s="75">
        <v>2</v>
      </c>
      <c r="I26" s="23">
        <v>1</v>
      </c>
      <c r="J26" s="86">
        <f t="shared" si="1"/>
        <v>3</v>
      </c>
    </row>
    <row r="27" spans="1:10" ht="12.75" customHeight="1">
      <c r="A27" s="201"/>
      <c r="B27" s="111" t="s">
        <v>150</v>
      </c>
      <c r="C27" s="112"/>
      <c r="D27" s="113"/>
      <c r="E27" s="114">
        <v>4379</v>
      </c>
      <c r="F27" s="114">
        <v>5162</v>
      </c>
      <c r="G27" s="115" t="s">
        <v>57</v>
      </c>
      <c r="H27" s="116">
        <v>5</v>
      </c>
      <c r="I27" s="117">
        <v>-1</v>
      </c>
      <c r="J27" s="88">
        <f t="shared" si="1"/>
        <v>4</v>
      </c>
    </row>
    <row r="28" spans="1:10" ht="12.75" customHeight="1">
      <c r="A28" s="200" t="s">
        <v>62</v>
      </c>
      <c r="B28" s="141" t="s">
        <v>158</v>
      </c>
      <c r="C28" s="144" t="s">
        <v>63</v>
      </c>
      <c r="D28" s="189">
        <v>13013</v>
      </c>
      <c r="E28" s="142">
        <v>4399</v>
      </c>
      <c r="F28" s="142">
        <v>5167</v>
      </c>
      <c r="G28" s="136" t="s">
        <v>61</v>
      </c>
      <c r="H28" s="143">
        <v>0</v>
      </c>
      <c r="I28" s="138">
        <v>5</v>
      </c>
      <c r="J28" s="137">
        <f t="shared" si="1"/>
        <v>5</v>
      </c>
    </row>
    <row r="29" spans="1:10" ht="12.75" customHeight="1">
      <c r="A29" s="201"/>
      <c r="B29" s="111" t="s">
        <v>157</v>
      </c>
      <c r="C29" s="113"/>
      <c r="D29" s="128">
        <v>13013</v>
      </c>
      <c r="E29" s="114">
        <v>4399</v>
      </c>
      <c r="F29" s="114">
        <v>5175</v>
      </c>
      <c r="G29" s="115" t="s">
        <v>61</v>
      </c>
      <c r="H29" s="116">
        <v>28</v>
      </c>
      <c r="I29" s="97">
        <v>-5</v>
      </c>
      <c r="J29" s="86">
        <f t="shared" si="1"/>
        <v>23</v>
      </c>
    </row>
    <row r="30" spans="1:10" ht="12.75" customHeight="1">
      <c r="A30" s="195" t="s">
        <v>70</v>
      </c>
      <c r="B30" s="146" t="s">
        <v>71</v>
      </c>
      <c r="C30" s="113"/>
      <c r="D30" s="113"/>
      <c r="E30" s="114">
        <v>3111</v>
      </c>
      <c r="F30" s="114">
        <v>5171</v>
      </c>
      <c r="G30" s="145" t="s">
        <v>72</v>
      </c>
      <c r="H30" s="116">
        <v>42</v>
      </c>
      <c r="I30" s="117">
        <v>-42</v>
      </c>
      <c r="J30" s="86">
        <f t="shared" si="1"/>
        <v>0</v>
      </c>
    </row>
    <row r="31" spans="1:10" ht="12.75" customHeight="1">
      <c r="A31" s="195"/>
      <c r="B31" s="146" t="s">
        <v>73</v>
      </c>
      <c r="C31" s="113"/>
      <c r="D31" s="113"/>
      <c r="E31" s="114">
        <v>3111</v>
      </c>
      <c r="F31" s="114">
        <v>5331</v>
      </c>
      <c r="G31" s="145" t="s">
        <v>72</v>
      </c>
      <c r="H31" s="116">
        <v>8971</v>
      </c>
      <c r="I31" s="117">
        <v>42</v>
      </c>
      <c r="J31" s="86">
        <f t="shared" si="1"/>
        <v>9013</v>
      </c>
    </row>
    <row r="32" spans="1:10" ht="12.75" customHeight="1">
      <c r="A32" s="195"/>
      <c r="B32" s="146" t="s">
        <v>155</v>
      </c>
      <c r="C32" s="113"/>
      <c r="D32" s="113"/>
      <c r="E32" s="114">
        <v>3113</v>
      </c>
      <c r="F32" s="114">
        <v>5171</v>
      </c>
      <c r="G32" s="145" t="s">
        <v>75</v>
      </c>
      <c r="H32" s="116">
        <v>127</v>
      </c>
      <c r="I32" s="117">
        <v>-127</v>
      </c>
      <c r="J32" s="86">
        <f t="shared" si="1"/>
        <v>0</v>
      </c>
    </row>
    <row r="33" spans="1:10" ht="12.75" customHeight="1">
      <c r="A33" s="195"/>
      <c r="B33" s="146" t="s">
        <v>156</v>
      </c>
      <c r="C33" s="113"/>
      <c r="D33" s="113"/>
      <c r="E33" s="114">
        <v>3113</v>
      </c>
      <c r="F33" s="114">
        <v>5331</v>
      </c>
      <c r="G33" s="145" t="s">
        <v>75</v>
      </c>
      <c r="H33" s="116">
        <v>7166</v>
      </c>
      <c r="I33" s="117">
        <v>127</v>
      </c>
      <c r="J33" s="86">
        <f t="shared" si="1"/>
        <v>7293</v>
      </c>
    </row>
    <row r="34" spans="1:11" ht="12.95" customHeight="1">
      <c r="A34" s="98" t="s">
        <v>74</v>
      </c>
      <c r="B34" s="85" t="s">
        <v>54</v>
      </c>
      <c r="C34" s="112"/>
      <c r="D34" s="128"/>
      <c r="E34" s="82">
        <v>5512</v>
      </c>
      <c r="F34" s="82">
        <v>5137</v>
      </c>
      <c r="G34" s="80" t="s">
        <v>53</v>
      </c>
      <c r="H34" s="76">
        <v>30</v>
      </c>
      <c r="I34" s="23">
        <v>40</v>
      </c>
      <c r="J34" s="88">
        <f t="shared" si="1"/>
        <v>70</v>
      </c>
      <c r="K34" s="10"/>
    </row>
    <row r="35" spans="1:11" ht="12.95" customHeight="1">
      <c r="A35" s="183" t="s">
        <v>105</v>
      </c>
      <c r="B35" s="100" t="s">
        <v>78</v>
      </c>
      <c r="C35" s="104"/>
      <c r="D35" s="1"/>
      <c r="E35" s="1">
        <v>3412</v>
      </c>
      <c r="F35" s="101">
        <v>5137</v>
      </c>
      <c r="G35" s="74" t="s">
        <v>69</v>
      </c>
      <c r="H35" s="30">
        <v>1000</v>
      </c>
      <c r="I35" s="102">
        <v>85</v>
      </c>
      <c r="J35" s="103">
        <f t="shared" si="1"/>
        <v>1085</v>
      </c>
      <c r="K35" s="10"/>
    </row>
    <row r="36" spans="1:11" ht="12.95" customHeight="1">
      <c r="A36" s="183" t="s">
        <v>107</v>
      </c>
      <c r="B36" s="100" t="s">
        <v>86</v>
      </c>
      <c r="C36" s="104"/>
      <c r="D36" s="1"/>
      <c r="E36" s="1">
        <v>3412</v>
      </c>
      <c r="F36" s="101">
        <v>5139</v>
      </c>
      <c r="G36" s="74" t="s">
        <v>69</v>
      </c>
      <c r="H36" s="30">
        <v>0</v>
      </c>
      <c r="I36" s="102">
        <v>58</v>
      </c>
      <c r="J36" s="103">
        <f t="shared" si="1"/>
        <v>58</v>
      </c>
      <c r="K36" s="10"/>
    </row>
    <row r="37" spans="1:11" ht="12.95" customHeight="1">
      <c r="A37" s="183" t="s">
        <v>109</v>
      </c>
      <c r="B37" s="100" t="s">
        <v>154</v>
      </c>
      <c r="C37" s="104"/>
      <c r="D37" s="1"/>
      <c r="E37" s="1">
        <v>2212</v>
      </c>
      <c r="F37" s="101">
        <v>5171</v>
      </c>
      <c r="G37" s="74" t="s">
        <v>136</v>
      </c>
      <c r="H37" s="30">
        <v>1039</v>
      </c>
      <c r="I37" s="102">
        <v>6885</v>
      </c>
      <c r="J37" s="103">
        <f t="shared" si="1"/>
        <v>7924</v>
      </c>
      <c r="K37" s="10"/>
    </row>
    <row r="38" spans="1:11" ht="12.95" customHeight="1">
      <c r="A38" s="183" t="s">
        <v>116</v>
      </c>
      <c r="B38" s="100" t="s">
        <v>151</v>
      </c>
      <c r="C38" s="104"/>
      <c r="D38" s="1"/>
      <c r="E38" s="1">
        <v>2219</v>
      </c>
      <c r="F38" s="101">
        <v>5171</v>
      </c>
      <c r="G38" s="74" t="s">
        <v>103</v>
      </c>
      <c r="H38" s="30">
        <v>900</v>
      </c>
      <c r="I38" s="102">
        <v>295</v>
      </c>
      <c r="J38" s="35">
        <f t="shared" si="1"/>
        <v>1195</v>
      </c>
      <c r="K38" s="10"/>
    </row>
    <row r="39" spans="1:11" ht="12.95" customHeight="1">
      <c r="A39" s="185" t="s">
        <v>117</v>
      </c>
      <c r="B39" s="100" t="s">
        <v>152</v>
      </c>
      <c r="C39" s="104"/>
      <c r="D39" s="1"/>
      <c r="E39" s="1">
        <v>2219</v>
      </c>
      <c r="F39" s="101">
        <v>5171</v>
      </c>
      <c r="G39" s="74" t="s">
        <v>106</v>
      </c>
      <c r="H39" s="30">
        <v>500</v>
      </c>
      <c r="I39" s="102">
        <v>165</v>
      </c>
      <c r="J39" s="35">
        <f t="shared" si="1"/>
        <v>665</v>
      </c>
      <c r="K39" s="10"/>
    </row>
    <row r="40" spans="1:11" ht="12.95" customHeight="1">
      <c r="A40" s="205" t="s">
        <v>128</v>
      </c>
      <c r="B40" s="133" t="s">
        <v>179</v>
      </c>
      <c r="C40" s="144"/>
      <c r="D40" s="189"/>
      <c r="E40" s="189">
        <v>5512</v>
      </c>
      <c r="F40" s="189">
        <v>5222</v>
      </c>
      <c r="G40" s="190"/>
      <c r="H40" s="191">
        <v>0</v>
      </c>
      <c r="I40" s="138">
        <v>15</v>
      </c>
      <c r="J40" s="137">
        <f t="shared" si="1"/>
        <v>15</v>
      </c>
      <c r="K40" s="10"/>
    </row>
    <row r="41" spans="1:11" ht="12.95" customHeight="1">
      <c r="A41" s="205"/>
      <c r="B41" s="100" t="s">
        <v>129</v>
      </c>
      <c r="C41" s="104"/>
      <c r="D41" s="1"/>
      <c r="E41" s="1">
        <v>5212</v>
      </c>
      <c r="F41" s="1">
        <v>5137</v>
      </c>
      <c r="G41" s="74"/>
      <c r="H41" s="54">
        <v>100</v>
      </c>
      <c r="I41" s="172">
        <v>-15</v>
      </c>
      <c r="J41" s="35">
        <f t="shared" si="1"/>
        <v>85</v>
      </c>
      <c r="K41" s="10"/>
    </row>
    <row r="42" spans="1:11" ht="12.95" customHeight="1">
      <c r="A42" s="180" t="s">
        <v>175</v>
      </c>
      <c r="B42" s="47" t="s">
        <v>166</v>
      </c>
      <c r="C42" s="66"/>
      <c r="D42" s="59" t="s">
        <v>177</v>
      </c>
      <c r="E42" s="59">
        <v>4225</v>
      </c>
      <c r="F42" s="59">
        <v>5167</v>
      </c>
      <c r="G42" s="78" t="s">
        <v>159</v>
      </c>
      <c r="H42" s="19">
        <v>78</v>
      </c>
      <c r="I42" s="20">
        <v>0.5</v>
      </c>
      <c r="J42" s="19">
        <f t="shared" si="1"/>
        <v>78.5</v>
      </c>
      <c r="K42" s="10"/>
    </row>
    <row r="43" spans="1:11" ht="12.95" customHeight="1">
      <c r="A43" s="181"/>
      <c r="B43" s="47" t="s">
        <v>167</v>
      </c>
      <c r="C43" s="66"/>
      <c r="D43" s="59" t="s">
        <v>177</v>
      </c>
      <c r="E43" s="59">
        <v>4225</v>
      </c>
      <c r="F43" s="59">
        <v>5163</v>
      </c>
      <c r="G43" s="78" t="s">
        <v>159</v>
      </c>
      <c r="H43" s="19">
        <v>2</v>
      </c>
      <c r="I43" s="20">
        <v>-0.5</v>
      </c>
      <c r="J43" s="19">
        <f t="shared" si="1"/>
        <v>1.5</v>
      </c>
      <c r="K43" s="10"/>
    </row>
    <row r="44" spans="1:11" ht="12.95" customHeight="1">
      <c r="A44" s="180" t="s">
        <v>176</v>
      </c>
      <c r="B44" s="47" t="s">
        <v>168</v>
      </c>
      <c r="C44" s="66"/>
      <c r="D44" s="59"/>
      <c r="E44" s="59">
        <v>3412</v>
      </c>
      <c r="F44" s="59">
        <v>5139</v>
      </c>
      <c r="G44" s="78" t="s">
        <v>160</v>
      </c>
      <c r="H44" s="19">
        <v>110</v>
      </c>
      <c r="I44" s="20">
        <v>10</v>
      </c>
      <c r="J44" s="19">
        <f t="shared" si="1"/>
        <v>120</v>
      </c>
      <c r="K44" s="10"/>
    </row>
    <row r="45" spans="1:11" ht="12.95" customHeight="1">
      <c r="A45" s="182"/>
      <c r="B45" s="47" t="s">
        <v>165</v>
      </c>
      <c r="C45" s="66"/>
      <c r="D45" s="59"/>
      <c r="E45" s="59">
        <v>3412</v>
      </c>
      <c r="F45" s="59">
        <v>5169</v>
      </c>
      <c r="G45" s="78" t="s">
        <v>160</v>
      </c>
      <c r="H45" s="19">
        <v>2901</v>
      </c>
      <c r="I45" s="20">
        <v>-10</v>
      </c>
      <c r="J45" s="19">
        <f t="shared" si="1"/>
        <v>2891</v>
      </c>
      <c r="K45" s="10"/>
    </row>
    <row r="46" spans="1:11" ht="12.95" customHeight="1">
      <c r="A46" s="182"/>
      <c r="B46" s="47" t="s">
        <v>163</v>
      </c>
      <c r="C46" s="66"/>
      <c r="D46" s="59"/>
      <c r="E46" s="59">
        <v>3412</v>
      </c>
      <c r="F46" s="59">
        <v>5139</v>
      </c>
      <c r="G46" s="78" t="s">
        <v>161</v>
      </c>
      <c r="H46" s="19">
        <v>140</v>
      </c>
      <c r="I46" s="20">
        <v>40</v>
      </c>
      <c r="J46" s="19">
        <f t="shared" si="1"/>
        <v>180</v>
      </c>
      <c r="K46" s="10"/>
    </row>
    <row r="47" spans="1:11" ht="12.95" customHeight="1">
      <c r="A47" s="182"/>
      <c r="B47" s="47" t="s">
        <v>164</v>
      </c>
      <c r="C47" s="66"/>
      <c r="D47" s="59"/>
      <c r="E47" s="59">
        <v>3412</v>
      </c>
      <c r="F47" s="59">
        <v>5169</v>
      </c>
      <c r="G47" s="78" t="s">
        <v>161</v>
      </c>
      <c r="H47" s="19">
        <v>857</v>
      </c>
      <c r="I47" s="20">
        <v>-40</v>
      </c>
      <c r="J47" s="19">
        <f t="shared" si="1"/>
        <v>817</v>
      </c>
      <c r="K47" s="10"/>
    </row>
    <row r="48" spans="1:11" ht="12.95" customHeight="1">
      <c r="A48" s="182"/>
      <c r="B48" s="47" t="s">
        <v>173</v>
      </c>
      <c r="C48" s="66"/>
      <c r="D48" s="59"/>
      <c r="E48" s="59">
        <v>3429</v>
      </c>
      <c r="F48" s="59">
        <v>5139</v>
      </c>
      <c r="G48" s="78" t="s">
        <v>162</v>
      </c>
      <c r="H48" s="19">
        <v>50</v>
      </c>
      <c r="I48" s="20">
        <v>30</v>
      </c>
      <c r="J48" s="19">
        <f t="shared" si="1"/>
        <v>80</v>
      </c>
      <c r="K48" s="10"/>
    </row>
    <row r="49" spans="1:11" ht="12.95" customHeight="1">
      <c r="A49" s="181"/>
      <c r="B49" s="47" t="s">
        <v>174</v>
      </c>
      <c r="C49" s="66"/>
      <c r="D49" s="59"/>
      <c r="E49" s="59">
        <v>3429</v>
      </c>
      <c r="F49" s="59">
        <v>5169</v>
      </c>
      <c r="G49" s="78" t="s">
        <v>162</v>
      </c>
      <c r="H49" s="19">
        <v>734</v>
      </c>
      <c r="I49" s="20">
        <v>-30</v>
      </c>
      <c r="J49" s="19">
        <f t="shared" si="1"/>
        <v>704</v>
      </c>
      <c r="K49" s="10"/>
    </row>
    <row r="50" spans="1:10" ht="11.25" customHeight="1">
      <c r="A50" s="118"/>
      <c r="B50" s="119"/>
      <c r="C50" s="120"/>
      <c r="D50" s="120"/>
      <c r="E50" s="121"/>
      <c r="F50" s="122" t="s">
        <v>38</v>
      </c>
      <c r="G50" s="123"/>
      <c r="H50" s="86">
        <f>SUM(H12:H49)</f>
        <v>25735.54</v>
      </c>
      <c r="I50" s="117">
        <f>SUM(I12:I49)</f>
        <v>7528</v>
      </c>
      <c r="J50" s="86">
        <f>SUM(J12:J49)</f>
        <v>33263.54</v>
      </c>
    </row>
    <row r="51" spans="1:10" ht="11.25" customHeight="1">
      <c r="A51" s="118"/>
      <c r="B51" s="119"/>
      <c r="C51" s="120"/>
      <c r="D51" s="120"/>
      <c r="E51" s="119"/>
      <c r="F51" s="187"/>
      <c r="G51" s="187"/>
      <c r="H51" s="126"/>
      <c r="I51" s="188"/>
      <c r="J51" s="127"/>
    </row>
    <row r="52" spans="1:11" ht="12.95" customHeight="1">
      <c r="A52" s="186" t="s">
        <v>30</v>
      </c>
      <c r="B52" s="119"/>
      <c r="C52" s="120"/>
      <c r="D52" s="120"/>
      <c r="E52" s="125"/>
      <c r="F52" s="119"/>
      <c r="G52" s="119"/>
      <c r="H52" s="126"/>
      <c r="I52" s="126"/>
      <c r="J52" s="127"/>
      <c r="K52" s="10"/>
    </row>
    <row r="53" spans="1:11" ht="12.95" customHeight="1">
      <c r="A53" s="128" t="s">
        <v>8</v>
      </c>
      <c r="B53" s="129" t="s">
        <v>67</v>
      </c>
      <c r="C53" s="112"/>
      <c r="D53" s="128"/>
      <c r="E53" s="128">
        <v>5512</v>
      </c>
      <c r="F53" s="128">
        <v>6122</v>
      </c>
      <c r="G53" s="130" t="s">
        <v>53</v>
      </c>
      <c r="H53" s="88">
        <v>40</v>
      </c>
      <c r="I53" s="97">
        <v>-40</v>
      </c>
      <c r="J53" s="88">
        <f>H53+I53</f>
        <v>0</v>
      </c>
      <c r="K53" s="10"/>
    </row>
    <row r="54" spans="1:11" ht="12.95" customHeight="1">
      <c r="A54" s="196" t="s">
        <v>11</v>
      </c>
      <c r="B54" s="100" t="s">
        <v>68</v>
      </c>
      <c r="C54" s="104"/>
      <c r="D54" s="1"/>
      <c r="E54" s="1">
        <v>3412</v>
      </c>
      <c r="F54" s="101">
        <v>6122</v>
      </c>
      <c r="G54" s="74" t="s">
        <v>69</v>
      </c>
      <c r="H54" s="30">
        <v>3100</v>
      </c>
      <c r="I54" s="102">
        <v>477</v>
      </c>
      <c r="J54" s="103">
        <f>H54+I54</f>
        <v>3577</v>
      </c>
      <c r="K54" s="10"/>
    </row>
    <row r="55" spans="1:11" ht="12.95" customHeight="1">
      <c r="A55" s="197"/>
      <c r="B55" s="100" t="s">
        <v>76</v>
      </c>
      <c r="C55" s="104"/>
      <c r="D55" s="1"/>
      <c r="E55" s="1">
        <v>2212</v>
      </c>
      <c r="F55" s="101">
        <v>6121</v>
      </c>
      <c r="G55" s="74" t="s">
        <v>77</v>
      </c>
      <c r="H55" s="30">
        <v>82800</v>
      </c>
      <c r="I55" s="102">
        <v>-477</v>
      </c>
      <c r="J55" s="103">
        <f>H55+I55</f>
        <v>82323</v>
      </c>
      <c r="K55" s="10"/>
    </row>
    <row r="56" spans="1:11" ht="12.95" customHeight="1">
      <c r="A56" s="196" t="s">
        <v>28</v>
      </c>
      <c r="B56" s="100" t="s">
        <v>143</v>
      </c>
      <c r="C56" s="104"/>
      <c r="D56" s="1"/>
      <c r="E56" s="1">
        <v>2212</v>
      </c>
      <c r="F56" s="101">
        <v>6121</v>
      </c>
      <c r="G56" s="74" t="s">
        <v>79</v>
      </c>
      <c r="H56" s="30">
        <v>400</v>
      </c>
      <c r="I56" s="102">
        <v>-62</v>
      </c>
      <c r="J56" s="103">
        <f aca="true" t="shared" si="2" ref="J56:J85">H56+I56</f>
        <v>338</v>
      </c>
      <c r="K56" s="10"/>
    </row>
    <row r="57" spans="1:11" ht="12.95" customHeight="1">
      <c r="A57" s="197"/>
      <c r="B57" s="100" t="s">
        <v>76</v>
      </c>
      <c r="C57" s="104"/>
      <c r="D57" s="1"/>
      <c r="E57" s="1">
        <v>2212</v>
      </c>
      <c r="F57" s="101">
        <v>6121</v>
      </c>
      <c r="G57" s="74" t="s">
        <v>77</v>
      </c>
      <c r="H57" s="30">
        <v>82323</v>
      </c>
      <c r="I57" s="102">
        <v>-23</v>
      </c>
      <c r="J57" s="103">
        <f t="shared" si="2"/>
        <v>82300</v>
      </c>
      <c r="K57" s="10"/>
    </row>
    <row r="58" spans="1:11" ht="12.95" customHeight="1">
      <c r="A58" s="184" t="s">
        <v>29</v>
      </c>
      <c r="B58" s="100" t="s">
        <v>144</v>
      </c>
      <c r="C58" s="104"/>
      <c r="D58" s="1"/>
      <c r="E58" s="1">
        <v>2212</v>
      </c>
      <c r="F58" s="101">
        <v>6121</v>
      </c>
      <c r="G58" s="74" t="s">
        <v>79</v>
      </c>
      <c r="H58" s="30">
        <v>338</v>
      </c>
      <c r="I58" s="102">
        <v>-58</v>
      </c>
      <c r="J58" s="103">
        <f t="shared" si="2"/>
        <v>280</v>
      </c>
      <c r="K58" s="10"/>
    </row>
    <row r="59" spans="1:11" ht="12.95" customHeight="1">
      <c r="A59" s="196" t="s">
        <v>32</v>
      </c>
      <c r="B59" s="100" t="s">
        <v>140</v>
      </c>
      <c r="C59" s="104"/>
      <c r="D59" s="1"/>
      <c r="E59" s="1">
        <v>3412</v>
      </c>
      <c r="F59" s="101">
        <v>6121</v>
      </c>
      <c r="G59" s="74" t="s">
        <v>69</v>
      </c>
      <c r="H59" s="30">
        <v>39000</v>
      </c>
      <c r="I59" s="102">
        <v>2000</v>
      </c>
      <c r="J59" s="103">
        <f t="shared" si="2"/>
        <v>41000</v>
      </c>
      <c r="K59" s="10"/>
    </row>
    <row r="60" spans="1:11" ht="12.95" customHeight="1">
      <c r="A60" s="204"/>
      <c r="B60" s="100" t="s">
        <v>80</v>
      </c>
      <c r="C60" s="104"/>
      <c r="D60" s="1"/>
      <c r="E60" s="1">
        <v>3744</v>
      </c>
      <c r="F60" s="101">
        <v>6121</v>
      </c>
      <c r="G60" s="74" t="s">
        <v>81</v>
      </c>
      <c r="H60" s="30">
        <v>520</v>
      </c>
      <c r="I60" s="102">
        <v>-400</v>
      </c>
      <c r="J60" s="103">
        <f t="shared" si="2"/>
        <v>120</v>
      </c>
      <c r="K60" s="10"/>
    </row>
    <row r="61" spans="1:11" ht="12.95" customHeight="1">
      <c r="A61" s="204"/>
      <c r="B61" s="100" t="s">
        <v>83</v>
      </c>
      <c r="C61" s="104"/>
      <c r="D61" s="1"/>
      <c r="E61" s="1">
        <v>2221</v>
      </c>
      <c r="F61" s="101">
        <v>6121</v>
      </c>
      <c r="G61" s="74" t="s">
        <v>82</v>
      </c>
      <c r="H61" s="30">
        <v>16917</v>
      </c>
      <c r="I61" s="102">
        <v>-600</v>
      </c>
      <c r="J61" s="103">
        <f t="shared" si="2"/>
        <v>16317</v>
      </c>
      <c r="K61" s="10"/>
    </row>
    <row r="62" spans="1:11" ht="12.95" customHeight="1">
      <c r="A62" s="197"/>
      <c r="B62" s="100" t="s">
        <v>84</v>
      </c>
      <c r="C62" s="104"/>
      <c r="D62" s="1"/>
      <c r="E62" s="1">
        <v>3639</v>
      </c>
      <c r="F62" s="101">
        <v>6121</v>
      </c>
      <c r="G62" s="74" t="s">
        <v>85</v>
      </c>
      <c r="H62" s="30">
        <v>6500</v>
      </c>
      <c r="I62" s="102">
        <v>-1000</v>
      </c>
      <c r="J62" s="103">
        <f t="shared" si="2"/>
        <v>5500</v>
      </c>
      <c r="K62" s="10"/>
    </row>
    <row r="63" spans="1:11" ht="12.95" customHeight="1">
      <c r="A63" s="196" t="s">
        <v>36</v>
      </c>
      <c r="B63" s="100" t="s">
        <v>118</v>
      </c>
      <c r="C63" s="104"/>
      <c r="D63" s="1"/>
      <c r="E63" s="1">
        <v>2212</v>
      </c>
      <c r="F63" s="101">
        <v>6121</v>
      </c>
      <c r="G63" s="74" t="s">
        <v>87</v>
      </c>
      <c r="H63" s="30">
        <v>4200</v>
      </c>
      <c r="I63" s="102">
        <v>-1400</v>
      </c>
      <c r="J63" s="103">
        <f t="shared" si="2"/>
        <v>2800</v>
      </c>
      <c r="K63" s="10"/>
    </row>
    <row r="64" spans="1:11" ht="12.95" customHeight="1">
      <c r="A64" s="197"/>
      <c r="B64" s="100" t="s">
        <v>88</v>
      </c>
      <c r="C64" s="104"/>
      <c r="D64" s="1"/>
      <c r="E64" s="1">
        <v>3612</v>
      </c>
      <c r="F64" s="101">
        <v>6121</v>
      </c>
      <c r="G64" s="74" t="s">
        <v>89</v>
      </c>
      <c r="H64" s="30">
        <v>9000</v>
      </c>
      <c r="I64" s="102">
        <v>-5485</v>
      </c>
      <c r="J64" s="103">
        <f t="shared" si="2"/>
        <v>3515</v>
      </c>
      <c r="K64" s="10"/>
    </row>
    <row r="65" spans="1:11" ht="12.95" customHeight="1">
      <c r="A65" s="196" t="s">
        <v>62</v>
      </c>
      <c r="B65" s="100" t="s">
        <v>90</v>
      </c>
      <c r="C65" s="104"/>
      <c r="D65" s="1"/>
      <c r="E65" s="1">
        <v>2219</v>
      </c>
      <c r="F65" s="101">
        <v>6121</v>
      </c>
      <c r="G65" s="74" t="s">
        <v>91</v>
      </c>
      <c r="H65" s="30">
        <v>50</v>
      </c>
      <c r="I65" s="102">
        <v>970</v>
      </c>
      <c r="J65" s="103">
        <f t="shared" si="2"/>
        <v>1020</v>
      </c>
      <c r="K65" s="10"/>
    </row>
    <row r="66" spans="1:11" ht="12.95" customHeight="1">
      <c r="A66" s="204"/>
      <c r="B66" s="100" t="s">
        <v>92</v>
      </c>
      <c r="C66" s="104"/>
      <c r="D66" s="1"/>
      <c r="E66" s="1">
        <v>2219</v>
      </c>
      <c r="F66" s="101">
        <v>6121</v>
      </c>
      <c r="G66" s="74" t="s">
        <v>93</v>
      </c>
      <c r="H66" s="30">
        <v>1200</v>
      </c>
      <c r="I66" s="102">
        <v>-650</v>
      </c>
      <c r="J66" s="103">
        <f t="shared" si="2"/>
        <v>550</v>
      </c>
      <c r="K66" s="10"/>
    </row>
    <row r="67" spans="1:11" ht="12.95" customHeight="1">
      <c r="A67" s="204"/>
      <c r="B67" s="100" t="s">
        <v>94</v>
      </c>
      <c r="C67" s="104"/>
      <c r="D67" s="1"/>
      <c r="E67" s="1">
        <v>3612</v>
      </c>
      <c r="F67" s="101">
        <v>6121</v>
      </c>
      <c r="G67" s="74" t="s">
        <v>95</v>
      </c>
      <c r="H67" s="30">
        <v>132.5</v>
      </c>
      <c r="I67" s="102">
        <v>-75</v>
      </c>
      <c r="J67" s="103">
        <f t="shared" si="2"/>
        <v>57.5</v>
      </c>
      <c r="K67" s="10"/>
    </row>
    <row r="68" spans="1:11" ht="12.95" customHeight="1">
      <c r="A68" s="204"/>
      <c r="B68" s="100" t="s">
        <v>96</v>
      </c>
      <c r="C68" s="104"/>
      <c r="D68" s="1"/>
      <c r="E68" s="1">
        <v>2219</v>
      </c>
      <c r="F68" s="101">
        <v>6121</v>
      </c>
      <c r="G68" s="74" t="s">
        <v>97</v>
      </c>
      <c r="H68" s="30">
        <v>400</v>
      </c>
      <c r="I68" s="102">
        <v>-200</v>
      </c>
      <c r="J68" s="103">
        <f t="shared" si="2"/>
        <v>200</v>
      </c>
      <c r="K68" s="10"/>
    </row>
    <row r="69" spans="1:11" ht="12.95" customHeight="1">
      <c r="A69" s="197"/>
      <c r="B69" s="100" t="s">
        <v>98</v>
      </c>
      <c r="C69" s="104"/>
      <c r="D69" s="1"/>
      <c r="E69" s="1">
        <v>3611</v>
      </c>
      <c r="F69" s="101">
        <v>6121</v>
      </c>
      <c r="G69" s="74" t="s">
        <v>99</v>
      </c>
      <c r="H69" s="30">
        <v>450</v>
      </c>
      <c r="I69" s="102">
        <v>-45</v>
      </c>
      <c r="J69" s="103">
        <f t="shared" si="2"/>
        <v>405</v>
      </c>
      <c r="K69" s="10"/>
    </row>
    <row r="70" spans="1:11" ht="12.95" customHeight="1">
      <c r="A70" s="196" t="s">
        <v>70</v>
      </c>
      <c r="B70" s="100" t="s">
        <v>137</v>
      </c>
      <c r="C70" s="104"/>
      <c r="D70" s="1"/>
      <c r="E70" s="1">
        <v>2219</v>
      </c>
      <c r="F70" s="101">
        <v>6121</v>
      </c>
      <c r="G70" s="74" t="s">
        <v>100</v>
      </c>
      <c r="H70" s="30">
        <v>450</v>
      </c>
      <c r="I70" s="102">
        <v>283</v>
      </c>
      <c r="J70" s="35">
        <f t="shared" si="2"/>
        <v>733</v>
      </c>
      <c r="K70" s="10"/>
    </row>
    <row r="71" spans="1:11" ht="12.95" customHeight="1">
      <c r="A71" s="204"/>
      <c r="B71" s="100" t="s">
        <v>92</v>
      </c>
      <c r="C71" s="104"/>
      <c r="D71" s="1"/>
      <c r="E71" s="1">
        <v>2219</v>
      </c>
      <c r="F71" s="101">
        <v>6121</v>
      </c>
      <c r="G71" s="74" t="s">
        <v>93</v>
      </c>
      <c r="H71" s="30">
        <v>550</v>
      </c>
      <c r="I71" s="102">
        <v>-30</v>
      </c>
      <c r="J71" s="35">
        <f t="shared" si="2"/>
        <v>520</v>
      </c>
      <c r="K71" s="10"/>
    </row>
    <row r="72" spans="1:11" ht="12.95" customHeight="1">
      <c r="A72" s="197"/>
      <c r="B72" s="100" t="s">
        <v>101</v>
      </c>
      <c r="C72" s="104"/>
      <c r="D72" s="1"/>
      <c r="E72" s="1">
        <v>3412</v>
      </c>
      <c r="F72" s="101">
        <v>6121</v>
      </c>
      <c r="G72" s="74" t="s">
        <v>102</v>
      </c>
      <c r="H72" s="30">
        <v>950</v>
      </c>
      <c r="I72" s="102">
        <v>-253</v>
      </c>
      <c r="J72" s="35">
        <f t="shared" si="2"/>
        <v>697</v>
      </c>
      <c r="K72" s="10"/>
    </row>
    <row r="73" spans="1:11" ht="12.95" customHeight="1">
      <c r="A73" s="184" t="s">
        <v>74</v>
      </c>
      <c r="B73" s="100" t="s">
        <v>119</v>
      </c>
      <c r="C73" s="104"/>
      <c r="D73" s="1"/>
      <c r="E73" s="1">
        <v>3111</v>
      </c>
      <c r="F73" s="101">
        <v>6121</v>
      </c>
      <c r="G73" s="74" t="s">
        <v>104</v>
      </c>
      <c r="H73" s="30">
        <v>590</v>
      </c>
      <c r="I73" s="102">
        <v>-295</v>
      </c>
      <c r="J73" s="35">
        <f t="shared" si="2"/>
        <v>295</v>
      </c>
      <c r="K73" s="10"/>
    </row>
    <row r="74" spans="1:11" ht="12.95" customHeight="1">
      <c r="A74" s="184" t="s">
        <v>105</v>
      </c>
      <c r="B74" s="100" t="s">
        <v>120</v>
      </c>
      <c r="C74" s="104"/>
      <c r="D74" s="1"/>
      <c r="E74" s="1">
        <v>2219</v>
      </c>
      <c r="F74" s="101">
        <v>6121</v>
      </c>
      <c r="G74" s="74" t="s">
        <v>93</v>
      </c>
      <c r="H74" s="30">
        <v>520</v>
      </c>
      <c r="I74" s="102">
        <v>-165</v>
      </c>
      <c r="J74" s="35">
        <f t="shared" si="2"/>
        <v>355</v>
      </c>
      <c r="K74" s="10"/>
    </row>
    <row r="75" spans="1:11" ht="12.95" customHeight="1">
      <c r="A75" s="196" t="s">
        <v>107</v>
      </c>
      <c r="B75" s="100" t="s">
        <v>138</v>
      </c>
      <c r="C75" s="104"/>
      <c r="D75" s="1"/>
      <c r="E75" s="1">
        <v>3113</v>
      </c>
      <c r="F75" s="101">
        <v>6121</v>
      </c>
      <c r="G75" s="74" t="s">
        <v>108</v>
      </c>
      <c r="H75" s="30">
        <v>400</v>
      </c>
      <c r="I75" s="102">
        <v>180</v>
      </c>
      <c r="J75" s="35">
        <f t="shared" si="2"/>
        <v>580</v>
      </c>
      <c r="K75" s="10"/>
    </row>
    <row r="76" spans="1:11" ht="12.95" customHeight="1">
      <c r="A76" s="197"/>
      <c r="B76" s="100" t="s">
        <v>76</v>
      </c>
      <c r="C76" s="104"/>
      <c r="D76" s="1"/>
      <c r="E76" s="1">
        <v>2212</v>
      </c>
      <c r="F76" s="101">
        <v>6121</v>
      </c>
      <c r="G76" s="74" t="s">
        <v>77</v>
      </c>
      <c r="H76" s="30">
        <v>82300</v>
      </c>
      <c r="I76" s="102">
        <v>-180</v>
      </c>
      <c r="J76" s="35">
        <f t="shared" si="2"/>
        <v>82120</v>
      </c>
      <c r="K76" s="10"/>
    </row>
    <row r="77" spans="1:11" ht="12.95" customHeight="1">
      <c r="A77" s="196" t="s">
        <v>109</v>
      </c>
      <c r="B77" s="133" t="s">
        <v>121</v>
      </c>
      <c r="C77" s="144" t="s">
        <v>63</v>
      </c>
      <c r="D77" s="189"/>
      <c r="E77" s="189">
        <v>2223</v>
      </c>
      <c r="F77" s="192">
        <v>6121</v>
      </c>
      <c r="G77" s="190" t="s">
        <v>110</v>
      </c>
      <c r="H77" s="193">
        <v>0</v>
      </c>
      <c r="I77" s="160">
        <v>100</v>
      </c>
      <c r="J77" s="137">
        <f t="shared" si="2"/>
        <v>100</v>
      </c>
      <c r="K77" s="10"/>
    </row>
    <row r="78" spans="1:11" ht="12.95" customHeight="1">
      <c r="A78" s="197"/>
      <c r="B78" s="100" t="s">
        <v>98</v>
      </c>
      <c r="C78" s="104"/>
      <c r="D78" s="1"/>
      <c r="E78" s="1">
        <v>3611</v>
      </c>
      <c r="F78" s="101">
        <v>6121</v>
      </c>
      <c r="G78" s="74" t="s">
        <v>99</v>
      </c>
      <c r="H78" s="30">
        <v>405</v>
      </c>
      <c r="I78" s="102">
        <v>-100</v>
      </c>
      <c r="J78" s="35">
        <f t="shared" si="2"/>
        <v>305</v>
      </c>
      <c r="K78" s="10"/>
    </row>
    <row r="79" spans="1:11" ht="12.95" customHeight="1">
      <c r="A79" s="196" t="s">
        <v>116</v>
      </c>
      <c r="B79" s="113" t="s">
        <v>139</v>
      </c>
      <c r="C79" s="112"/>
      <c r="D79" s="128"/>
      <c r="E79" s="128">
        <v>3113</v>
      </c>
      <c r="F79" s="128">
        <v>6121</v>
      </c>
      <c r="G79" s="130" t="s">
        <v>122</v>
      </c>
      <c r="H79" s="107">
        <v>4700</v>
      </c>
      <c r="I79" s="194">
        <v>1440</v>
      </c>
      <c r="J79" s="86">
        <f t="shared" si="2"/>
        <v>6140</v>
      </c>
      <c r="K79" s="10"/>
    </row>
    <row r="80" spans="1:11" ht="12.95" customHeight="1">
      <c r="A80" s="204"/>
      <c r="B80" s="100" t="s">
        <v>135</v>
      </c>
      <c r="C80" s="104"/>
      <c r="D80" s="1"/>
      <c r="E80" s="1">
        <v>3113</v>
      </c>
      <c r="F80" s="1">
        <v>6121</v>
      </c>
      <c r="G80" s="74" t="s">
        <v>123</v>
      </c>
      <c r="H80" s="30">
        <v>2100</v>
      </c>
      <c r="I80" s="102">
        <v>-240</v>
      </c>
      <c r="J80" s="35">
        <f t="shared" si="2"/>
        <v>1860</v>
      </c>
      <c r="K80" s="10"/>
    </row>
    <row r="81" spans="1:11" ht="12.95" customHeight="1">
      <c r="A81" s="204"/>
      <c r="B81" s="100" t="s">
        <v>134</v>
      </c>
      <c r="C81" s="104"/>
      <c r="D81" s="1"/>
      <c r="E81" s="1">
        <v>3113</v>
      </c>
      <c r="F81" s="1">
        <v>6121</v>
      </c>
      <c r="G81" s="74" t="s">
        <v>124</v>
      </c>
      <c r="H81" s="30">
        <v>2000</v>
      </c>
      <c r="I81" s="102">
        <v>-240</v>
      </c>
      <c r="J81" s="35">
        <f t="shared" si="2"/>
        <v>1760</v>
      </c>
      <c r="K81" s="10"/>
    </row>
    <row r="82" spans="1:11" ht="12.95" customHeight="1">
      <c r="A82" s="204"/>
      <c r="B82" s="100" t="s">
        <v>133</v>
      </c>
      <c r="C82" s="104"/>
      <c r="D82" s="1"/>
      <c r="E82" s="1">
        <v>3113</v>
      </c>
      <c r="F82" s="1">
        <v>6121</v>
      </c>
      <c r="G82" s="74" t="s">
        <v>125</v>
      </c>
      <c r="H82" s="30">
        <v>300</v>
      </c>
      <c r="I82" s="102">
        <v>-200</v>
      </c>
      <c r="J82" s="35">
        <f t="shared" si="2"/>
        <v>100</v>
      </c>
      <c r="K82" s="10"/>
    </row>
    <row r="83" spans="1:11" ht="12.95" customHeight="1">
      <c r="A83" s="204"/>
      <c r="B83" s="100" t="s">
        <v>84</v>
      </c>
      <c r="C83" s="104"/>
      <c r="D83" s="1"/>
      <c r="E83" s="1">
        <v>3639</v>
      </c>
      <c r="F83" s="1">
        <v>6121</v>
      </c>
      <c r="G83" s="74" t="s">
        <v>85</v>
      </c>
      <c r="H83" s="30">
        <v>5500</v>
      </c>
      <c r="I83" s="102">
        <v>-300</v>
      </c>
      <c r="J83" s="35">
        <f t="shared" si="2"/>
        <v>5200</v>
      </c>
      <c r="K83" s="10"/>
    </row>
    <row r="84" spans="1:11" ht="12.95" customHeight="1">
      <c r="A84" s="204"/>
      <c r="B84" s="100" t="s">
        <v>132</v>
      </c>
      <c r="C84" s="104"/>
      <c r="D84" s="1"/>
      <c r="E84" s="1">
        <v>2212</v>
      </c>
      <c r="F84" s="1">
        <v>6121</v>
      </c>
      <c r="G84" s="74" t="s">
        <v>126</v>
      </c>
      <c r="H84" s="30">
        <v>2200</v>
      </c>
      <c r="I84" s="102">
        <v>-200</v>
      </c>
      <c r="J84" s="35">
        <f t="shared" si="2"/>
        <v>2000</v>
      </c>
      <c r="K84" s="10"/>
    </row>
    <row r="85" spans="1:11" ht="12.95" customHeight="1">
      <c r="A85" s="197"/>
      <c r="B85" s="100" t="s">
        <v>131</v>
      </c>
      <c r="C85" s="104"/>
      <c r="D85" s="1"/>
      <c r="E85" s="1">
        <v>3639</v>
      </c>
      <c r="F85" s="1">
        <v>6121</v>
      </c>
      <c r="G85" s="74" t="s">
        <v>127</v>
      </c>
      <c r="H85" s="30">
        <v>1600</v>
      </c>
      <c r="I85" s="102">
        <v>-260</v>
      </c>
      <c r="J85" s="35">
        <f t="shared" si="2"/>
        <v>1340</v>
      </c>
      <c r="K85" s="10"/>
    </row>
    <row r="86" spans="1:10" ht="11.25" customHeight="1">
      <c r="A86" s="16"/>
      <c r="B86" s="13"/>
      <c r="C86" s="16"/>
      <c r="D86" s="16"/>
      <c r="E86" s="14"/>
      <c r="F86" s="108" t="s">
        <v>22</v>
      </c>
      <c r="G86" s="109"/>
      <c r="H86" s="15">
        <f>SUM(H53:H85)</f>
        <v>351935.5</v>
      </c>
      <c r="I86" s="21">
        <f>SUM(I53:I85)</f>
        <v>-7528</v>
      </c>
      <c r="J86" s="15">
        <f>SUM(J53:J85)</f>
        <v>344407.5</v>
      </c>
    </row>
    <row r="87" spans="1:10" ht="11.25" customHeight="1">
      <c r="A87" s="16"/>
      <c r="B87" s="13"/>
      <c r="C87" s="16"/>
      <c r="D87" s="16"/>
      <c r="E87" s="14"/>
      <c r="F87" s="14"/>
      <c r="G87" s="70"/>
      <c r="H87" s="30"/>
      <c r="I87" s="21"/>
      <c r="J87" s="15"/>
    </row>
    <row r="88" spans="2:10" ht="11.25" customHeight="1">
      <c r="B88" s="22" t="s">
        <v>46</v>
      </c>
      <c r="C88" s="7"/>
      <c r="D88" s="7"/>
      <c r="E88" s="46" t="s">
        <v>9</v>
      </c>
      <c r="F88" s="51"/>
      <c r="G88" s="44"/>
      <c r="H88" s="20"/>
      <c r="I88" s="20">
        <f>I7</f>
        <v>0</v>
      </c>
      <c r="J88" s="20"/>
    </row>
    <row r="89" spans="2:9" ht="11.25" customHeight="1">
      <c r="B89" s="10"/>
      <c r="C89" s="7"/>
      <c r="D89" s="7"/>
      <c r="E89" s="38" t="s">
        <v>16</v>
      </c>
      <c r="F89" s="50"/>
      <c r="G89" s="47"/>
      <c r="H89" s="20"/>
      <c r="I89" s="20">
        <f>I50+I8</f>
        <v>7528</v>
      </c>
    </row>
    <row r="90" spans="2:10" ht="11.25" customHeight="1">
      <c r="B90" s="10"/>
      <c r="C90" s="7"/>
      <c r="D90" s="7"/>
      <c r="E90" s="9" t="s">
        <v>14</v>
      </c>
      <c r="F90" s="10"/>
      <c r="G90" s="45"/>
      <c r="H90" s="40"/>
      <c r="I90" s="20">
        <f>I86+I9</f>
        <v>-7528</v>
      </c>
      <c r="J90" s="19"/>
    </row>
    <row r="91" spans="2:10" ht="11.25" customHeight="1">
      <c r="B91" s="10"/>
      <c r="C91" s="7"/>
      <c r="D91" s="7"/>
      <c r="E91" s="38" t="s">
        <v>23</v>
      </c>
      <c r="F91" s="50"/>
      <c r="G91" s="47"/>
      <c r="H91" s="40"/>
      <c r="I91" s="20">
        <f>I89+I90</f>
        <v>0</v>
      </c>
      <c r="J91" s="19"/>
    </row>
    <row r="92" spans="2:10" ht="11.25" customHeight="1">
      <c r="B92" s="10"/>
      <c r="C92" s="7"/>
      <c r="D92" s="7"/>
      <c r="E92" s="48" t="s">
        <v>15</v>
      </c>
      <c r="F92" s="10"/>
      <c r="G92" s="45"/>
      <c r="H92" s="41"/>
      <c r="I92" s="20">
        <f>I88-I91</f>
        <v>0</v>
      </c>
      <c r="J92" s="19"/>
    </row>
    <row r="93" spans="2:10" ht="11.25" customHeight="1">
      <c r="B93" s="10"/>
      <c r="C93" s="7"/>
      <c r="D93" s="7"/>
      <c r="E93" s="39" t="s">
        <v>31</v>
      </c>
      <c r="F93" s="50"/>
      <c r="G93" s="47"/>
      <c r="H93" s="41"/>
      <c r="I93" s="20">
        <v>0</v>
      </c>
      <c r="J93" s="19"/>
    </row>
    <row r="94" spans="5:10" ht="11.25" customHeight="1">
      <c r="E94" s="77" t="s">
        <v>37</v>
      </c>
      <c r="G94" s="10"/>
      <c r="H94" s="37">
        <v>43312</v>
      </c>
      <c r="J94" s="37">
        <v>43328</v>
      </c>
    </row>
    <row r="95" spans="2:10" ht="11.25" customHeight="1">
      <c r="B95" s="22" t="s">
        <v>47</v>
      </c>
      <c r="C95" s="7"/>
      <c r="D95" s="7"/>
      <c r="E95" s="49" t="s">
        <v>13</v>
      </c>
      <c r="F95" s="51"/>
      <c r="G95" s="44"/>
      <c r="H95" s="42">
        <v>558308.7</v>
      </c>
      <c r="I95" s="20">
        <f>I88</f>
        <v>0</v>
      </c>
      <c r="J95" s="20">
        <f>H95+I95</f>
        <v>558308.7</v>
      </c>
    </row>
    <row r="96" spans="2:10" ht="11.25" customHeight="1">
      <c r="B96" s="10"/>
      <c r="C96" s="7"/>
      <c r="D96" s="7"/>
      <c r="E96" s="38" t="s">
        <v>16</v>
      </c>
      <c r="F96" s="50"/>
      <c r="G96" s="47"/>
      <c r="H96" s="43">
        <v>347260.63</v>
      </c>
      <c r="I96" s="20">
        <f>I50+I8</f>
        <v>7528</v>
      </c>
      <c r="J96" s="19">
        <f>H96+I96</f>
        <v>354788.63</v>
      </c>
    </row>
    <row r="97" spans="2:10" ht="11.25" customHeight="1">
      <c r="B97" s="10"/>
      <c r="C97" s="7"/>
      <c r="D97" s="7"/>
      <c r="E97" s="9" t="s">
        <v>14</v>
      </c>
      <c r="F97" s="10"/>
      <c r="G97" s="45"/>
      <c r="H97" s="43">
        <v>249524.81</v>
      </c>
      <c r="I97" s="20">
        <f>I86+I9</f>
        <v>-7528</v>
      </c>
      <c r="J97" s="19">
        <f>H97+I97</f>
        <v>241996.81</v>
      </c>
    </row>
    <row r="98" spans="2:10" ht="11.25" customHeight="1">
      <c r="B98" s="3" t="s">
        <v>153</v>
      </c>
      <c r="E98" s="39" t="s">
        <v>24</v>
      </c>
      <c r="F98" s="50"/>
      <c r="G98" s="47"/>
      <c r="H98" s="20">
        <f>SUM(H96:H97)</f>
        <v>596785.44</v>
      </c>
      <c r="I98" s="20">
        <f>SUM(I96:I97)</f>
        <v>0</v>
      </c>
      <c r="J98" s="20">
        <f>SUM(J96:J97)</f>
        <v>596785.44</v>
      </c>
    </row>
    <row r="99" spans="5:10" ht="11.25" customHeight="1">
      <c r="E99" s="9" t="s">
        <v>17</v>
      </c>
      <c r="F99" s="10"/>
      <c r="G99" s="45"/>
      <c r="H99" s="19">
        <f>H95-H98</f>
        <v>-38476.73999999999</v>
      </c>
      <c r="I99" s="20">
        <f>I95-I98</f>
        <v>0</v>
      </c>
      <c r="J99" s="19">
        <f>J95-J98</f>
        <v>-38476.73999999999</v>
      </c>
    </row>
    <row r="100" spans="5:10" ht="11.25" customHeight="1">
      <c r="E100" s="39" t="s">
        <v>25</v>
      </c>
      <c r="F100" s="50"/>
      <c r="G100" s="47"/>
      <c r="H100" s="52">
        <v>38476.74</v>
      </c>
      <c r="I100" s="20">
        <f>I93</f>
        <v>0</v>
      </c>
      <c r="J100" s="20">
        <f>H100+I100</f>
        <v>38476.74</v>
      </c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</sheetData>
  <mergeCells count="21">
    <mergeCell ref="B2:B3"/>
    <mergeCell ref="E2:E3"/>
    <mergeCell ref="F2:F3"/>
    <mergeCell ref="G2:G3"/>
    <mergeCell ref="A15:A17"/>
    <mergeCell ref="A18:A20"/>
    <mergeCell ref="A21:A22"/>
    <mergeCell ref="A23:A25"/>
    <mergeCell ref="A26:A27"/>
    <mergeCell ref="A28:A29"/>
    <mergeCell ref="A30:A33"/>
    <mergeCell ref="A40:A41"/>
    <mergeCell ref="A75:A76"/>
    <mergeCell ref="A77:A78"/>
    <mergeCell ref="A79:A85"/>
    <mergeCell ref="A54:A55"/>
    <mergeCell ref="A56:A57"/>
    <mergeCell ref="A59:A62"/>
    <mergeCell ref="A63:A64"/>
    <mergeCell ref="A65:A69"/>
    <mergeCell ref="A70:A72"/>
  </mergeCells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C7:D9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H95">
    <cfRule type="expression" priority="7" dxfId="2" stopIfTrue="1">
      <formula>$J95="Z"</formula>
    </cfRule>
    <cfRule type="expression" priority="8" dxfId="1" stopIfTrue="1">
      <formula>$J95="T"</formula>
    </cfRule>
    <cfRule type="expression" priority="9" dxfId="0" stopIfTrue="1">
      <formula>$J95="Y"</formula>
    </cfRule>
  </conditionalFormatting>
  <conditionalFormatting sqref="H96">
    <cfRule type="expression" priority="4" dxfId="2" stopIfTrue="1">
      <formula>$J96="Z"</formula>
    </cfRule>
    <cfRule type="expression" priority="5" dxfId="1" stopIfTrue="1">
      <formula>$J96="T"</formula>
    </cfRule>
    <cfRule type="expression" priority="6" dxfId="0" stopIfTrue="1">
      <formula>$J96="Y"</formula>
    </cfRule>
  </conditionalFormatting>
  <conditionalFormatting sqref="H97">
    <cfRule type="expression" priority="1" dxfId="2" stopIfTrue="1">
      <formula>$J97="Z"</formula>
    </cfRule>
    <cfRule type="expression" priority="2" dxfId="1" stopIfTrue="1">
      <formula>$J97="T"</formula>
    </cfRule>
    <cfRule type="expression" priority="3" dxfId="0" stopIfTrue="1">
      <formula>$J97="Y"</formula>
    </cfRule>
  </conditionalFormatting>
  <printOptions/>
  <pageMargins left="0.25" right="0.25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Foltýnová Jiřina</cp:lastModifiedBy>
  <cp:lastPrinted>2018-08-16T06:02:14Z</cp:lastPrinted>
  <dcterms:created xsi:type="dcterms:W3CDTF">2004-05-12T14:10:42Z</dcterms:created>
  <dcterms:modified xsi:type="dcterms:W3CDTF">2018-08-27T07:45:24Z</dcterms:modified>
  <cp:category/>
  <cp:version/>
  <cp:contentType/>
  <cp:contentStatus/>
</cp:coreProperties>
</file>