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RO č. 3 3.4.2019" sheetId="3" r:id="rId1"/>
  </sheets>
  <definedNames/>
  <calcPr calcId="125725"/>
</workbook>
</file>

<file path=xl/sharedStrings.xml><?xml version="1.0" encoding="utf-8"?>
<sst xmlns="http://schemas.openxmlformats.org/spreadsheetml/2006/main" count="129" uniqueCount="86">
  <si>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</si>
  <si>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</si>
  <si>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</si>
  <si>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</si>
  <si>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</si>
  <si>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</si>
  <si>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</si>
  <si>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</si>
  <si>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</si>
  <si>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</si>
  <si>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</si>
  <si>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</si>
  <si>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</si>
  <si>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</si>
  <si>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</si>
  <si>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</si>
  <si>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</si>
  <si>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</si>
  <si>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</si>
  <si>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</si>
  <si>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</si>
  <si>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</si>
  <si>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</si>
  <si>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</si>
  <si>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</si>
  <si>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</si>
  <si>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</si>
  <si>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</si>
  <si>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</si>
  <si>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</si>
  <si>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</si>
  <si>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Celkové výdaje (BV+inv)</t>
  </si>
  <si>
    <t>Finance</t>
  </si>
  <si>
    <t>Rekapitulace Rozpočtového opatření</t>
  </si>
  <si>
    <t>Rekapitulace celkového rozpočtu města na rok 2019 včetně RO</t>
  </si>
  <si>
    <t>1244</t>
  </si>
  <si>
    <t>4.</t>
  </si>
  <si>
    <t>5.</t>
  </si>
  <si>
    <t>D) Změny ve financování</t>
  </si>
  <si>
    <t>Financování saldo</t>
  </si>
  <si>
    <t>NZ</t>
  </si>
  <si>
    <t>P= příjmy   V= výdaje   NZ= nově zařazeno do R2019</t>
  </si>
  <si>
    <t>8258</t>
  </si>
  <si>
    <t>Záštita MST - přesun na záštitu ST</t>
  </si>
  <si>
    <t>Záštita ST navýšení o zbytek záštity MST</t>
  </si>
  <si>
    <t>1245</t>
  </si>
  <si>
    <t xml:space="preserve">Rozpočtové opatření č. 3/2019 - změna schváleného rozpočtu roku 2019 - duben  (údaje v tis. Kč) </t>
  </si>
  <si>
    <t>č. 3</t>
  </si>
  <si>
    <t>Otrokovice 3.4.2019</t>
  </si>
  <si>
    <t>0351</t>
  </si>
  <si>
    <t>9336</t>
  </si>
  <si>
    <t>Rezerva na nespecifikované výdaje</t>
  </si>
  <si>
    <r>
      <t xml:space="preserve">Příspěvek Nadace ČEZ na vybudování víceúč. hřiště ve SAB - </t>
    </r>
    <r>
      <rPr>
        <b/>
        <sz val="10"/>
        <rFont val="Arial"/>
        <family val="2"/>
      </rPr>
      <t>P</t>
    </r>
  </si>
  <si>
    <t>9339</t>
  </si>
  <si>
    <t>PROV opravy a udržování zvýšení</t>
  </si>
  <si>
    <t>ORM ZŠ Mánesova výměna oken přesun na PROV</t>
  </si>
  <si>
    <t>ORM Projekty nejbližších let - služby navýšení</t>
  </si>
  <si>
    <t>0128</t>
  </si>
  <si>
    <t>ORM Projekty nejbližších let inv. - přesun na ost. služby</t>
  </si>
  <si>
    <t>0510</t>
  </si>
  <si>
    <t>FZ Přerozdělení položky</t>
  </si>
  <si>
    <t>FZ Knihovny podpora zdravého životního stylu</t>
  </si>
  <si>
    <t>FZ SOC podpora zdravého životního stylu</t>
  </si>
  <si>
    <t>FZ MP podpora zdravého životního stylu</t>
  </si>
  <si>
    <t>FZ Zastupitelé podpora zdravého životního stylu</t>
  </si>
  <si>
    <t>FZ VS podpora zdravého životního stylu</t>
  </si>
  <si>
    <t>Záštita ST - přesun na fin. dar. Pro O. Komlóšiho (provoz dost. stáje)</t>
  </si>
  <si>
    <t>FZ Pohoštění kult., sport. a společenské akce</t>
  </si>
  <si>
    <t>FZ Stravenky</t>
  </si>
  <si>
    <t>FZ Peněžité dary</t>
  </si>
  <si>
    <t>FZ Věcné dary</t>
  </si>
  <si>
    <t>FZ Kytice</t>
  </si>
  <si>
    <t>Příjem z komisního prodeje TIC</t>
  </si>
  <si>
    <t>0635</t>
  </si>
  <si>
    <t>0528</t>
  </si>
  <si>
    <t>Škodní údalosti - úhrada spoluúčásti</t>
  </si>
  <si>
    <t>ORM Rozšíření kolumbária - snížení, přesun na 6171/5171</t>
  </si>
  <si>
    <t>ORM Rekonstr. ul. Na Uličce přesun na org. 7203</t>
  </si>
  <si>
    <t>ORM Most M1 přes žel. trať</t>
  </si>
  <si>
    <r>
      <t>MŠO Příjem nein.dot.MŠMT-pr. Zvýšení kvality vzdělávání EU 1 389.239,99 Kč EU-</t>
    </r>
    <r>
      <rPr>
        <b/>
        <sz val="10"/>
        <rFont val="Arial"/>
        <family val="2"/>
      </rPr>
      <t>P</t>
    </r>
  </si>
  <si>
    <r>
      <t xml:space="preserve">MŠO Příjem nein.dot. MŠMT-pr. Zvýšení kvality vzdělávání SR 245.160,01 Kč SR - </t>
    </r>
    <r>
      <rPr>
        <b/>
        <sz val="10"/>
        <rFont val="Arial"/>
        <family val="2"/>
      </rPr>
      <t>P</t>
    </r>
  </si>
  <si>
    <r>
      <t xml:space="preserve">MŠO transfer př. org. na realizaci projektu EU -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 xml:space="preserve"> </t>
    </r>
  </si>
  <si>
    <r>
      <t xml:space="preserve">MŠO transfer př. org. na realizaci projektu SR -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 xml:space="preserve"> </t>
    </r>
  </si>
  <si>
    <t>Příloha k us. č. RMO/28/6/19</t>
  </si>
  <si>
    <t>Fin. dar pro Ondřeje Komlóšiho na provoz dostihové stáje RMO/23/6/19</t>
  </si>
  <si>
    <t>6.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</si>
</sst>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6" xfId="0" applyNumberFormat="1" applyFont="1" applyBorder="1" applyAlignment="1">
      <alignment vertic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2" fontId="3" fillId="0" borderId="5" xfId="0" applyNumberFormat="1" applyFont="1" applyFill="1" applyBorder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" fontId="3" fillId="0" borderId="7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7" xfId="0" applyNumberFormat="1" applyFont="1" applyFill="1" applyBorder="1" applyAlignment="1">
      <alignment horizontal="right"/>
    </xf>
    <xf numFmtId="0" fontId="1" fillId="0" borderId="6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7" xfId="0" applyNumberFormat="1" applyFont="1" applyFill="1" applyBorder="1"/>
    <xf numFmtId="0" fontId="3" fillId="0" borderId="6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0" fontId="1" fillId="0" borderId="8" xfId="0" applyFont="1" applyFill="1" applyBorder="1"/>
    <xf numFmtId="4" fontId="3" fillId="0" borderId="5" xfId="0" applyNumberFormat="1" applyFont="1" applyFill="1" applyBorder="1"/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0" fontId="3" fillId="0" borderId="2" xfId="0" applyFont="1" applyBorder="1" applyAlignment="1">
      <alignment horizontal="left"/>
    </xf>
    <xf numFmtId="4" fontId="1" fillId="0" borderId="9" xfId="0" applyNumberFormat="1" applyFont="1" applyBorder="1"/>
    <xf numFmtId="0" fontId="1" fillId="0" borderId="0" xfId="0" applyFont="1" applyFill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9" fontId="3" fillId="3" borderId="0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center"/>
    </xf>
    <xf numFmtId="0" fontId="1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4" fontId="1" fillId="5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4" fontId="1" fillId="5" borderId="5" xfId="0" applyNumberFormat="1" applyFont="1" applyFill="1" applyBorder="1"/>
    <xf numFmtId="4" fontId="3" fillId="3" borderId="2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vertic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right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5" borderId="8" xfId="0" applyFont="1" applyFill="1" applyBorder="1"/>
    <xf numFmtId="4" fontId="1" fillId="5" borderId="7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0" fontId="1" fillId="5" borderId="7" xfId="0" applyFont="1" applyFill="1" applyBorder="1"/>
    <xf numFmtId="0" fontId="3" fillId="5" borderId="2" xfId="0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4" fontId="3" fillId="5" borderId="2" xfId="0" applyNumberFormat="1" applyFont="1" applyFill="1" applyBorder="1" applyAlignment="1">
      <alignment horizontal="right"/>
    </xf>
    <xf numFmtId="0" fontId="4" fillId="5" borderId="5" xfId="0" applyFont="1" applyFill="1" applyBorder="1" applyAlignment="1">
      <alignment horizontal="left"/>
    </xf>
    <xf numFmtId="4" fontId="3" fillId="5" borderId="5" xfId="0" applyNumberFormat="1" applyFont="1" applyFill="1" applyBorder="1"/>
    <xf numFmtId="0" fontId="1" fillId="0" borderId="0" xfId="0" applyFont="1" applyFill="1" applyBorder="1" applyAlignment="1">
      <alignment horizontal="center"/>
    </xf>
    <xf numFmtId="4" fontId="3" fillId="0" borderId="7" xfId="0" applyNumberFormat="1" applyFont="1" applyFill="1" applyBorder="1"/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/>
    <xf numFmtId="4" fontId="3" fillId="0" borderId="2" xfId="0" applyNumberFormat="1" applyFont="1" applyFill="1" applyBorder="1"/>
    <xf numFmtId="4" fontId="3" fillId="5" borderId="7" xfId="0" applyNumberFormat="1" applyFont="1" applyFill="1" applyBorder="1" applyAlignment="1">
      <alignment horizontal="right"/>
    </xf>
    <xf numFmtId="4" fontId="1" fillId="5" borderId="7" xfId="0" applyNumberFormat="1" applyFont="1" applyFill="1" applyBorder="1"/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9" fontId="3" fillId="3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33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9">
      <selection activeCell="M27" sqref="M27"/>
    </sheetView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58" customWidth="1"/>
    <col min="4" max="4" width="10.00390625" style="58" bestFit="1" customWidth="1"/>
    <col min="5" max="7" width="6.7109375" style="4" customWidth="1"/>
    <col min="8" max="8" width="10.7109375" style="4" customWidth="1"/>
    <col min="9" max="9" width="10.00390625" style="4" customWidth="1"/>
    <col min="10" max="10" width="10.7109375" style="4" customWidth="1"/>
    <col min="11" max="11" width="13.28125" style="4" customWidth="1"/>
    <col min="12" max="12" width="11.7109375" style="4" customWidth="1"/>
    <col min="13" max="16384" width="9.140625" style="4" customWidth="1"/>
  </cols>
  <sheetData>
    <row r="1" spans="1:10" ht="15">
      <c r="A1" s="1" t="s">
        <v>46</v>
      </c>
      <c r="B1" s="2"/>
      <c r="C1" s="3"/>
      <c r="D1" s="3"/>
      <c r="H1" s="2" t="s">
        <v>83</v>
      </c>
      <c r="I1" s="2"/>
      <c r="J1" s="1"/>
    </row>
    <row r="2" spans="1:10" s="2" customFormat="1" ht="15">
      <c r="A2" s="5" t="s">
        <v>0</v>
      </c>
      <c r="B2" s="119" t="s">
        <v>1</v>
      </c>
      <c r="C2" s="5"/>
      <c r="D2" s="5" t="s">
        <v>2</v>
      </c>
      <c r="E2" s="119" t="s">
        <v>3</v>
      </c>
      <c r="F2" s="119" t="s">
        <v>4</v>
      </c>
      <c r="G2" s="119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20"/>
      <c r="C3" s="6"/>
      <c r="D3" s="6" t="s">
        <v>10</v>
      </c>
      <c r="E3" s="120"/>
      <c r="F3" s="120"/>
      <c r="G3" s="120"/>
      <c r="H3" s="6" t="s">
        <v>11</v>
      </c>
      <c r="I3" s="6" t="s">
        <v>47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1" ht="15">
      <c r="A5" s="109" t="s">
        <v>13</v>
      </c>
      <c r="B5" s="72" t="s">
        <v>79</v>
      </c>
      <c r="C5" s="73" t="s">
        <v>40</v>
      </c>
      <c r="D5" s="74">
        <v>103533063</v>
      </c>
      <c r="E5" s="74"/>
      <c r="F5" s="74">
        <v>4116</v>
      </c>
      <c r="G5" s="75" t="s">
        <v>49</v>
      </c>
      <c r="H5" s="76">
        <v>0</v>
      </c>
      <c r="I5" s="77">
        <v>1389.24</v>
      </c>
      <c r="J5" s="78">
        <f>H5+I5</f>
        <v>1389.24</v>
      </c>
      <c r="K5" s="12"/>
    </row>
    <row r="6" spans="1:11" ht="15">
      <c r="A6" s="117"/>
      <c r="B6" s="72" t="s">
        <v>80</v>
      </c>
      <c r="C6" s="73" t="s">
        <v>40</v>
      </c>
      <c r="D6" s="74">
        <v>103133063</v>
      </c>
      <c r="E6" s="74"/>
      <c r="F6" s="74">
        <v>4116</v>
      </c>
      <c r="G6" s="75" t="s">
        <v>49</v>
      </c>
      <c r="H6" s="76">
        <v>0</v>
      </c>
      <c r="I6" s="77">
        <v>245.16</v>
      </c>
      <c r="J6" s="78">
        <f>H6+I6</f>
        <v>245.16</v>
      </c>
      <c r="K6" s="80"/>
    </row>
    <row r="7" spans="1:11" ht="15">
      <c r="A7" s="117"/>
      <c r="B7" s="72" t="s">
        <v>81</v>
      </c>
      <c r="C7" s="73" t="s">
        <v>40</v>
      </c>
      <c r="D7" s="74">
        <v>103533063</v>
      </c>
      <c r="E7" s="74">
        <v>3111</v>
      </c>
      <c r="F7" s="74">
        <v>5336</v>
      </c>
      <c r="G7" s="75" t="s">
        <v>49</v>
      </c>
      <c r="H7" s="76">
        <v>0</v>
      </c>
      <c r="I7" s="77">
        <v>1389.24</v>
      </c>
      <c r="J7" s="78">
        <f aca="true" t="shared" si="0" ref="J7:J9">H7+I7</f>
        <v>1389.24</v>
      </c>
      <c r="K7" s="80"/>
    </row>
    <row r="8" spans="1:11" ht="15">
      <c r="A8" s="117"/>
      <c r="B8" s="72" t="s">
        <v>82</v>
      </c>
      <c r="C8" s="73" t="s">
        <v>40</v>
      </c>
      <c r="D8" s="74">
        <v>103133063</v>
      </c>
      <c r="E8" s="74">
        <v>3111</v>
      </c>
      <c r="F8" s="74">
        <v>5336</v>
      </c>
      <c r="G8" s="75" t="s">
        <v>49</v>
      </c>
      <c r="H8" s="76">
        <v>0</v>
      </c>
      <c r="I8" s="77">
        <v>245.16</v>
      </c>
      <c r="J8" s="78">
        <f t="shared" si="0"/>
        <v>245.16</v>
      </c>
      <c r="K8" s="80"/>
    </row>
    <row r="9" spans="1:11" ht="15">
      <c r="A9" s="118" t="s">
        <v>14</v>
      </c>
      <c r="B9" s="72" t="s">
        <v>52</v>
      </c>
      <c r="C9" s="73" t="s">
        <v>40</v>
      </c>
      <c r="D9" s="74"/>
      <c r="E9" s="74">
        <v>3412</v>
      </c>
      <c r="F9" s="74">
        <v>3122</v>
      </c>
      <c r="G9" s="75" t="s">
        <v>50</v>
      </c>
      <c r="H9" s="76">
        <v>0</v>
      </c>
      <c r="I9" s="77">
        <v>150</v>
      </c>
      <c r="J9" s="78">
        <f t="shared" si="0"/>
        <v>150</v>
      </c>
      <c r="K9" s="80"/>
    </row>
    <row r="10" spans="1:11" ht="15">
      <c r="A10" s="118"/>
      <c r="B10" s="13" t="s">
        <v>51</v>
      </c>
      <c r="C10" s="14"/>
      <c r="D10" s="11"/>
      <c r="E10" s="11">
        <v>3639</v>
      </c>
      <c r="F10" s="11">
        <v>6121</v>
      </c>
      <c r="G10" s="15" t="s">
        <v>42</v>
      </c>
      <c r="H10" s="23">
        <v>37</v>
      </c>
      <c r="I10" s="17">
        <v>150</v>
      </c>
      <c r="J10" s="18">
        <f>H10+I10</f>
        <v>187</v>
      </c>
      <c r="K10" s="80"/>
    </row>
    <row r="11" spans="1:11" ht="15">
      <c r="A11" s="102" t="s">
        <v>15</v>
      </c>
      <c r="B11" s="72" t="s">
        <v>72</v>
      </c>
      <c r="C11" s="73"/>
      <c r="D11" s="74"/>
      <c r="E11" s="96">
        <v>3349</v>
      </c>
      <c r="F11" s="96">
        <v>2111</v>
      </c>
      <c r="G11" s="95" t="s">
        <v>73</v>
      </c>
      <c r="H11" s="91">
        <v>0</v>
      </c>
      <c r="I11" s="106">
        <v>12</v>
      </c>
      <c r="J11" s="107">
        <f>H11+I11</f>
        <v>12</v>
      </c>
      <c r="K11" s="80"/>
    </row>
    <row r="12" spans="1:10" s="27" customFormat="1" ht="15">
      <c r="A12" s="24"/>
      <c r="B12" s="25"/>
      <c r="C12" s="26"/>
      <c r="D12" s="26"/>
      <c r="E12" s="122" t="s">
        <v>16</v>
      </c>
      <c r="F12" s="122"/>
      <c r="G12" s="122"/>
      <c r="H12" s="22">
        <f>H5+H6+H9+H11</f>
        <v>0</v>
      </c>
      <c r="I12" s="22">
        <f>I5+I6+I9+I11</f>
        <v>1796.4</v>
      </c>
      <c r="J12" s="22">
        <f>J5+J6+J9+J11</f>
        <v>1796.4</v>
      </c>
    </row>
    <row r="13" spans="1:10" s="27" customFormat="1" ht="15">
      <c r="A13" s="24"/>
      <c r="B13" s="28" t="s">
        <v>41</v>
      </c>
      <c r="C13" s="26"/>
      <c r="D13" s="26"/>
      <c r="E13" s="123" t="s">
        <v>17</v>
      </c>
      <c r="F13" s="123"/>
      <c r="G13" s="123"/>
      <c r="H13" s="22">
        <f>H7+H8</f>
        <v>0</v>
      </c>
      <c r="I13" s="22">
        <f>I7+I8</f>
        <v>1634.4</v>
      </c>
      <c r="J13" s="22">
        <f>J7+J8</f>
        <v>1634.4</v>
      </c>
    </row>
    <row r="14" spans="1:10" s="27" customFormat="1" ht="15">
      <c r="A14" s="24"/>
      <c r="B14" s="29"/>
      <c r="C14" s="26"/>
      <c r="D14" s="26"/>
      <c r="E14" s="121" t="s">
        <v>18</v>
      </c>
      <c r="F14" s="121"/>
      <c r="G14" s="121"/>
      <c r="H14" s="30">
        <f>H10</f>
        <v>37</v>
      </c>
      <c r="I14" s="30">
        <f>I10</f>
        <v>150</v>
      </c>
      <c r="J14" s="30">
        <f>J10</f>
        <v>187</v>
      </c>
    </row>
    <row r="15" spans="1:10" ht="15">
      <c r="A15" s="31"/>
      <c r="B15" s="32"/>
      <c r="C15" s="33"/>
      <c r="D15" s="33"/>
      <c r="E15" s="121" t="s">
        <v>19</v>
      </c>
      <c r="F15" s="121"/>
      <c r="G15" s="121"/>
      <c r="H15" s="34">
        <f>H12-H13-H14</f>
        <v>-37</v>
      </c>
      <c r="I15" s="34">
        <f>I12-I13-I14</f>
        <v>12</v>
      </c>
      <c r="J15" s="34">
        <f>J12-J13-J14</f>
        <v>-25</v>
      </c>
    </row>
    <row r="16" spans="1:10" ht="15">
      <c r="A16" s="35" t="s">
        <v>20</v>
      </c>
      <c r="B16" s="36"/>
      <c r="C16" s="37"/>
      <c r="D16" s="37"/>
      <c r="E16" s="38"/>
      <c r="F16" s="36"/>
      <c r="G16" s="36"/>
      <c r="H16" s="39"/>
      <c r="I16" s="39"/>
      <c r="J16" s="40"/>
    </row>
    <row r="17" spans="1:10" ht="15">
      <c r="A17" s="118" t="s">
        <v>13</v>
      </c>
      <c r="B17" s="41" t="s">
        <v>43</v>
      </c>
      <c r="C17" s="14"/>
      <c r="D17" s="15"/>
      <c r="E17" s="21">
        <v>6112</v>
      </c>
      <c r="F17" s="21">
        <v>5901</v>
      </c>
      <c r="G17" s="15" t="s">
        <v>45</v>
      </c>
      <c r="H17" s="23">
        <v>45</v>
      </c>
      <c r="I17" s="19">
        <v>-45</v>
      </c>
      <c r="J17" s="23">
        <f aca="true" t="shared" si="1" ref="J17:J35">H17+I17</f>
        <v>0</v>
      </c>
    </row>
    <row r="18" spans="1:10" ht="15">
      <c r="A18" s="118"/>
      <c r="B18" s="41" t="s">
        <v>44</v>
      </c>
      <c r="C18" s="14"/>
      <c r="D18" s="15"/>
      <c r="E18" s="21">
        <v>6112</v>
      </c>
      <c r="F18" s="21">
        <v>5901</v>
      </c>
      <c r="G18" s="15" t="s">
        <v>35</v>
      </c>
      <c r="H18" s="16">
        <v>56.5</v>
      </c>
      <c r="I18" s="19">
        <v>45</v>
      </c>
      <c r="J18" s="16">
        <f t="shared" si="1"/>
        <v>101.5</v>
      </c>
    </row>
    <row r="19" spans="1:10" ht="15">
      <c r="A19" s="109" t="s">
        <v>14</v>
      </c>
      <c r="B19" s="41" t="s">
        <v>66</v>
      </c>
      <c r="C19" s="14"/>
      <c r="D19" s="15"/>
      <c r="E19" s="21">
        <v>6112</v>
      </c>
      <c r="F19" s="21">
        <v>5901</v>
      </c>
      <c r="G19" s="15" t="s">
        <v>35</v>
      </c>
      <c r="H19" s="16">
        <v>101.5</v>
      </c>
      <c r="I19" s="19">
        <v>-3</v>
      </c>
      <c r="J19" s="16">
        <f t="shared" si="1"/>
        <v>98.5</v>
      </c>
    </row>
    <row r="20" spans="1:10" ht="15">
      <c r="A20" s="110"/>
      <c r="B20" s="90" t="s">
        <v>84</v>
      </c>
      <c r="C20" s="73" t="s">
        <v>40</v>
      </c>
      <c r="D20" s="75"/>
      <c r="E20" s="74">
        <v>3419</v>
      </c>
      <c r="F20" s="74">
        <v>5492</v>
      </c>
      <c r="G20" s="75"/>
      <c r="H20" s="91">
        <v>0</v>
      </c>
      <c r="I20" s="92">
        <v>3</v>
      </c>
      <c r="J20" s="91">
        <f t="shared" si="1"/>
        <v>3</v>
      </c>
    </row>
    <row r="21" spans="1:10" ht="15">
      <c r="A21" s="109" t="s">
        <v>15</v>
      </c>
      <c r="B21" s="41" t="s">
        <v>55</v>
      </c>
      <c r="C21" s="14"/>
      <c r="D21" s="15"/>
      <c r="E21" s="11">
        <v>3113</v>
      </c>
      <c r="F21" s="11">
        <v>5171</v>
      </c>
      <c r="G21" s="15" t="s">
        <v>53</v>
      </c>
      <c r="H21" s="16">
        <v>100</v>
      </c>
      <c r="I21" s="19">
        <v>-54</v>
      </c>
      <c r="J21" s="16">
        <f t="shared" si="1"/>
        <v>46</v>
      </c>
    </row>
    <row r="22" spans="1:10" ht="15">
      <c r="A22" s="110"/>
      <c r="B22" s="41" t="s">
        <v>54</v>
      </c>
      <c r="C22" s="14"/>
      <c r="D22" s="15"/>
      <c r="E22" s="11">
        <v>6171</v>
      </c>
      <c r="F22" s="11">
        <v>5171</v>
      </c>
      <c r="G22" s="15"/>
      <c r="H22" s="16">
        <v>1635</v>
      </c>
      <c r="I22" s="19">
        <v>254</v>
      </c>
      <c r="J22" s="16">
        <f t="shared" si="1"/>
        <v>1889</v>
      </c>
    </row>
    <row r="23" spans="1:10" ht="15">
      <c r="A23" s="89" t="s">
        <v>36</v>
      </c>
      <c r="B23" s="41" t="s">
        <v>56</v>
      </c>
      <c r="C23" s="14"/>
      <c r="D23" s="15"/>
      <c r="E23" s="11">
        <v>3639</v>
      </c>
      <c r="F23" s="11">
        <v>5169</v>
      </c>
      <c r="G23" s="15" t="s">
        <v>57</v>
      </c>
      <c r="H23" s="16">
        <v>100</v>
      </c>
      <c r="I23" s="19">
        <v>20</v>
      </c>
      <c r="J23" s="16">
        <f t="shared" si="1"/>
        <v>120</v>
      </c>
    </row>
    <row r="24" spans="1:10" ht="15">
      <c r="A24" s="109" t="s">
        <v>37</v>
      </c>
      <c r="B24" s="13" t="s">
        <v>60</v>
      </c>
      <c r="C24" s="14"/>
      <c r="D24" s="15"/>
      <c r="E24" s="11">
        <v>6171</v>
      </c>
      <c r="F24" s="11">
        <v>5169</v>
      </c>
      <c r="G24" s="15" t="s">
        <v>59</v>
      </c>
      <c r="H24" s="23">
        <v>2432.5</v>
      </c>
      <c r="I24" s="17">
        <v>-2412.5</v>
      </c>
      <c r="J24" s="16">
        <f t="shared" si="1"/>
        <v>20</v>
      </c>
    </row>
    <row r="25" spans="1:10" ht="15">
      <c r="A25" s="117"/>
      <c r="B25" s="93" t="s">
        <v>61</v>
      </c>
      <c r="C25" s="94" t="s">
        <v>40</v>
      </c>
      <c r="D25" s="95"/>
      <c r="E25" s="96">
        <v>3314</v>
      </c>
      <c r="F25" s="96">
        <v>5499</v>
      </c>
      <c r="G25" s="95" t="s">
        <v>59</v>
      </c>
      <c r="H25" s="91">
        <v>0</v>
      </c>
      <c r="I25" s="97">
        <v>37.95</v>
      </c>
      <c r="J25" s="91">
        <f t="shared" si="1"/>
        <v>37.95</v>
      </c>
    </row>
    <row r="26" spans="1:10" ht="15">
      <c r="A26" s="117"/>
      <c r="B26" s="90" t="s">
        <v>62</v>
      </c>
      <c r="C26" s="73" t="s">
        <v>40</v>
      </c>
      <c r="D26" s="75"/>
      <c r="E26" s="74">
        <v>4359</v>
      </c>
      <c r="F26" s="74">
        <v>5499</v>
      </c>
      <c r="G26" s="75" t="s">
        <v>59</v>
      </c>
      <c r="H26" s="91">
        <v>0</v>
      </c>
      <c r="I26" s="77">
        <v>27.54</v>
      </c>
      <c r="J26" s="91">
        <f t="shared" si="1"/>
        <v>27.54</v>
      </c>
    </row>
    <row r="27" spans="1:10" ht="15">
      <c r="A27" s="117"/>
      <c r="B27" s="90" t="s">
        <v>63</v>
      </c>
      <c r="C27" s="73" t="s">
        <v>40</v>
      </c>
      <c r="D27" s="75"/>
      <c r="E27" s="74">
        <v>5311</v>
      </c>
      <c r="F27" s="74">
        <v>5499</v>
      </c>
      <c r="G27" s="75" t="s">
        <v>59</v>
      </c>
      <c r="H27" s="91">
        <v>0</v>
      </c>
      <c r="I27" s="77">
        <v>195.24</v>
      </c>
      <c r="J27" s="91">
        <f t="shared" si="1"/>
        <v>195.24</v>
      </c>
    </row>
    <row r="28" spans="1:10" ht="15">
      <c r="A28" s="117"/>
      <c r="B28" s="90" t="s">
        <v>64</v>
      </c>
      <c r="C28" s="73" t="s">
        <v>40</v>
      </c>
      <c r="D28" s="75"/>
      <c r="E28" s="74">
        <v>6112</v>
      </c>
      <c r="F28" s="74">
        <v>5499</v>
      </c>
      <c r="G28" s="75" t="s">
        <v>59</v>
      </c>
      <c r="H28" s="91">
        <v>0</v>
      </c>
      <c r="I28" s="77">
        <v>18.36</v>
      </c>
      <c r="J28" s="91">
        <f t="shared" si="1"/>
        <v>18.36</v>
      </c>
    </row>
    <row r="29" spans="1:10" ht="15">
      <c r="A29" s="117"/>
      <c r="B29" s="90" t="s">
        <v>65</v>
      </c>
      <c r="C29" s="73" t="s">
        <v>40</v>
      </c>
      <c r="D29" s="75"/>
      <c r="E29" s="74">
        <v>6171</v>
      </c>
      <c r="F29" s="74">
        <v>5499</v>
      </c>
      <c r="G29" s="75" t="s">
        <v>59</v>
      </c>
      <c r="H29" s="91">
        <v>0</v>
      </c>
      <c r="I29" s="77">
        <v>1389.31</v>
      </c>
      <c r="J29" s="91">
        <f t="shared" si="1"/>
        <v>1389.31</v>
      </c>
    </row>
    <row r="30" spans="1:10" ht="15">
      <c r="A30" s="117"/>
      <c r="B30" s="98" t="s">
        <v>67</v>
      </c>
      <c r="C30" s="73" t="s">
        <v>40</v>
      </c>
      <c r="D30" s="72"/>
      <c r="E30" s="74">
        <v>6171</v>
      </c>
      <c r="F30" s="74">
        <v>5175</v>
      </c>
      <c r="G30" s="75" t="s">
        <v>59</v>
      </c>
      <c r="H30" s="78">
        <v>0</v>
      </c>
      <c r="I30" s="99">
        <v>67</v>
      </c>
      <c r="J30" s="78">
        <f t="shared" si="1"/>
        <v>67</v>
      </c>
    </row>
    <row r="31" spans="1:10" ht="15">
      <c r="A31" s="117"/>
      <c r="B31" s="98" t="s">
        <v>68</v>
      </c>
      <c r="C31" s="73" t="s">
        <v>40</v>
      </c>
      <c r="D31" s="72"/>
      <c r="E31" s="74">
        <v>6171</v>
      </c>
      <c r="F31" s="74">
        <v>5192</v>
      </c>
      <c r="G31" s="75" t="s">
        <v>59</v>
      </c>
      <c r="H31" s="78">
        <v>0</v>
      </c>
      <c r="I31" s="99">
        <v>617.1</v>
      </c>
      <c r="J31" s="78">
        <f t="shared" si="1"/>
        <v>617.1</v>
      </c>
    </row>
    <row r="32" spans="1:10" ht="15">
      <c r="A32" s="117"/>
      <c r="B32" s="98" t="s">
        <v>69</v>
      </c>
      <c r="C32" s="73" t="s">
        <v>40</v>
      </c>
      <c r="D32" s="72"/>
      <c r="E32" s="74">
        <v>6171</v>
      </c>
      <c r="F32" s="74">
        <v>5499</v>
      </c>
      <c r="G32" s="75" t="s">
        <v>59</v>
      </c>
      <c r="H32" s="78">
        <v>0</v>
      </c>
      <c r="I32" s="99">
        <v>50</v>
      </c>
      <c r="J32" s="78">
        <f t="shared" si="1"/>
        <v>50</v>
      </c>
    </row>
    <row r="33" spans="1:10" ht="15">
      <c r="A33" s="117"/>
      <c r="B33" s="98" t="s">
        <v>70</v>
      </c>
      <c r="C33" s="73" t="s">
        <v>40</v>
      </c>
      <c r="D33" s="72"/>
      <c r="E33" s="74">
        <v>6171</v>
      </c>
      <c r="F33" s="74">
        <v>5194</v>
      </c>
      <c r="G33" s="75" t="s">
        <v>59</v>
      </c>
      <c r="H33" s="78">
        <v>0</v>
      </c>
      <c r="I33" s="99">
        <v>5</v>
      </c>
      <c r="J33" s="78">
        <f t="shared" si="1"/>
        <v>5</v>
      </c>
    </row>
    <row r="34" spans="1:10" ht="15">
      <c r="A34" s="110"/>
      <c r="B34" s="98" t="s">
        <v>71</v>
      </c>
      <c r="C34" s="73" t="s">
        <v>40</v>
      </c>
      <c r="D34" s="72"/>
      <c r="E34" s="74">
        <v>6171</v>
      </c>
      <c r="F34" s="74">
        <v>5139</v>
      </c>
      <c r="G34" s="75" t="s">
        <v>59</v>
      </c>
      <c r="H34" s="78">
        <v>0</v>
      </c>
      <c r="I34" s="99">
        <v>5</v>
      </c>
      <c r="J34" s="78">
        <f t="shared" si="1"/>
        <v>5</v>
      </c>
    </row>
    <row r="35" spans="1:10" ht="15">
      <c r="A35" s="108" t="s">
        <v>85</v>
      </c>
      <c r="B35" s="98" t="s">
        <v>75</v>
      </c>
      <c r="C35" s="73" t="s">
        <v>40</v>
      </c>
      <c r="D35" s="72"/>
      <c r="E35" s="74">
        <v>3113</v>
      </c>
      <c r="F35" s="74">
        <v>5421</v>
      </c>
      <c r="G35" s="75" t="s">
        <v>74</v>
      </c>
      <c r="H35" s="78">
        <v>0</v>
      </c>
      <c r="I35" s="99">
        <v>12</v>
      </c>
      <c r="J35" s="78">
        <f t="shared" si="1"/>
        <v>12</v>
      </c>
    </row>
    <row r="36" spans="1:10" ht="15">
      <c r="A36" s="31"/>
      <c r="B36" s="48"/>
      <c r="C36" s="100"/>
      <c r="D36" s="100"/>
      <c r="E36" s="111" t="s">
        <v>21</v>
      </c>
      <c r="F36" s="112"/>
      <c r="G36" s="113"/>
      <c r="H36" s="101">
        <f>SUM(H17:H35)</f>
        <v>4470.5</v>
      </c>
      <c r="I36" s="101">
        <f>SUM(I17:I35)</f>
        <v>231.99999999999966</v>
      </c>
      <c r="J36" s="101">
        <f>SUM(J17:J35)</f>
        <v>4702.5</v>
      </c>
    </row>
    <row r="37" spans="1:11" ht="15">
      <c r="A37" s="46" t="s">
        <v>22</v>
      </c>
      <c r="B37" s="36"/>
      <c r="C37" s="37"/>
      <c r="D37" s="37"/>
      <c r="E37" s="38"/>
      <c r="F37" s="36"/>
      <c r="G37" s="36"/>
      <c r="H37" s="39"/>
      <c r="I37" s="39"/>
      <c r="J37" s="47"/>
      <c r="K37" s="36"/>
    </row>
    <row r="38" spans="1:11" s="27" customFormat="1" ht="15">
      <c r="A38" s="86" t="s">
        <v>13</v>
      </c>
      <c r="B38" s="20" t="s">
        <v>76</v>
      </c>
      <c r="C38" s="21"/>
      <c r="D38" s="21"/>
      <c r="E38" s="21">
        <v>3632</v>
      </c>
      <c r="F38" s="21">
        <v>6121</v>
      </c>
      <c r="G38" s="21">
        <v>7250</v>
      </c>
      <c r="H38" s="44">
        <v>1300</v>
      </c>
      <c r="I38" s="45">
        <v>-200</v>
      </c>
      <c r="J38" s="23">
        <f>H38+I38</f>
        <v>1100</v>
      </c>
      <c r="K38" s="48"/>
    </row>
    <row r="39" spans="1:11" s="27" customFormat="1" ht="15">
      <c r="A39" s="87" t="s">
        <v>14</v>
      </c>
      <c r="B39" s="20" t="s">
        <v>58</v>
      </c>
      <c r="C39" s="21"/>
      <c r="D39" s="21"/>
      <c r="E39" s="21">
        <v>3639</v>
      </c>
      <c r="F39" s="21">
        <v>6121</v>
      </c>
      <c r="G39" s="88" t="s">
        <v>57</v>
      </c>
      <c r="H39" s="44">
        <v>800</v>
      </c>
      <c r="I39" s="45">
        <v>-20</v>
      </c>
      <c r="J39" s="23">
        <f>H39+I39</f>
        <v>780</v>
      </c>
      <c r="K39" s="48"/>
    </row>
    <row r="40" spans="1:11" s="27" customFormat="1" ht="15">
      <c r="A40" s="118" t="s">
        <v>15</v>
      </c>
      <c r="B40" s="13" t="s">
        <v>77</v>
      </c>
      <c r="C40" s="14"/>
      <c r="D40" s="11"/>
      <c r="E40" s="11">
        <v>2212</v>
      </c>
      <c r="F40" s="11">
        <v>6121</v>
      </c>
      <c r="G40" s="11">
        <v>7212</v>
      </c>
      <c r="H40" s="18">
        <v>200</v>
      </c>
      <c r="I40" s="42">
        <v>-105</v>
      </c>
      <c r="J40" s="23">
        <f>H40+I40</f>
        <v>95</v>
      </c>
      <c r="K40" s="48"/>
    </row>
    <row r="41" spans="1:11" s="27" customFormat="1" ht="15">
      <c r="A41" s="118"/>
      <c r="B41" s="13" t="s">
        <v>78</v>
      </c>
      <c r="C41" s="14"/>
      <c r="D41" s="11"/>
      <c r="E41" s="11">
        <v>2212</v>
      </c>
      <c r="F41" s="11">
        <v>6121</v>
      </c>
      <c r="G41" s="103">
        <v>7203</v>
      </c>
      <c r="H41" s="104">
        <v>125878</v>
      </c>
      <c r="I41" s="105">
        <v>105</v>
      </c>
      <c r="J41" s="23">
        <f>H41+I41</f>
        <v>125983</v>
      </c>
      <c r="K41" s="48"/>
    </row>
    <row r="42" spans="1:10" ht="15">
      <c r="A42" s="33"/>
      <c r="B42" s="32"/>
      <c r="C42" s="33"/>
      <c r="D42" s="33"/>
      <c r="E42" s="127" t="s">
        <v>23</v>
      </c>
      <c r="F42" s="127"/>
      <c r="G42" s="127"/>
      <c r="H42" s="79">
        <f>SUM(H38:H41)</f>
        <v>128178</v>
      </c>
      <c r="I42" s="79">
        <f>SUM(I38:I41)</f>
        <v>-220</v>
      </c>
      <c r="J42" s="79">
        <f>SUM(J38:J41)</f>
        <v>127958</v>
      </c>
    </row>
    <row r="43" spans="1:10" ht="15">
      <c r="A43" s="33"/>
      <c r="B43" s="32"/>
      <c r="C43" s="33"/>
      <c r="D43" s="33"/>
      <c r="E43" s="65"/>
      <c r="F43" s="65"/>
      <c r="G43" s="65"/>
      <c r="H43" s="69"/>
      <c r="I43" s="69"/>
      <c r="J43" s="69"/>
    </row>
    <row r="44" spans="1:10" ht="15">
      <c r="A44" s="29" t="s">
        <v>38</v>
      </c>
      <c r="B44" s="32"/>
      <c r="C44" s="33"/>
      <c r="D44" s="33"/>
      <c r="E44" s="65"/>
      <c r="F44" s="65"/>
      <c r="G44" s="65"/>
      <c r="H44" s="68"/>
      <c r="I44" s="69"/>
      <c r="J44" s="68"/>
    </row>
    <row r="45" spans="1:10" ht="15">
      <c r="A45" s="128" t="s">
        <v>13</v>
      </c>
      <c r="B45" s="81"/>
      <c r="C45" s="82"/>
      <c r="D45" s="82"/>
      <c r="E45" s="83"/>
      <c r="F45" s="85"/>
      <c r="G45" s="83"/>
      <c r="H45" s="84">
        <v>0</v>
      </c>
      <c r="I45" s="70">
        <v>0</v>
      </c>
      <c r="J45" s="23">
        <f>H45+I45</f>
        <v>0</v>
      </c>
    </row>
    <row r="46" spans="1:10" ht="15">
      <c r="A46" s="129"/>
      <c r="B46" s="13"/>
      <c r="C46" s="11"/>
      <c r="D46" s="11"/>
      <c r="E46" s="71"/>
      <c r="F46" s="85"/>
      <c r="G46" s="71"/>
      <c r="H46" s="23">
        <v>0</v>
      </c>
      <c r="I46" s="17">
        <v>0</v>
      </c>
      <c r="J46" s="23">
        <f>H46+I46</f>
        <v>0</v>
      </c>
    </row>
    <row r="47" spans="1:10" ht="15">
      <c r="A47" s="33"/>
      <c r="B47" s="32"/>
      <c r="C47" s="33"/>
      <c r="D47" s="33"/>
      <c r="E47" s="130" t="s">
        <v>39</v>
      </c>
      <c r="F47" s="131"/>
      <c r="G47" s="132"/>
      <c r="H47" s="66"/>
      <c r="I47" s="70">
        <f>SUM(I45:I46)</f>
        <v>0</v>
      </c>
      <c r="J47" s="30"/>
    </row>
    <row r="48" spans="1:10" ht="15">
      <c r="A48" s="33"/>
      <c r="B48" s="32"/>
      <c r="C48" s="33"/>
      <c r="D48" s="33"/>
      <c r="E48" s="49"/>
      <c r="F48" s="49"/>
      <c r="G48" s="50"/>
      <c r="H48" s="66"/>
      <c r="I48" s="67"/>
      <c r="J48" s="30"/>
    </row>
    <row r="49" spans="2:10" ht="15">
      <c r="B49" s="51" t="s">
        <v>33</v>
      </c>
      <c r="C49" s="37"/>
      <c r="D49" s="37"/>
      <c r="E49" s="114" t="s">
        <v>16</v>
      </c>
      <c r="F49" s="115"/>
      <c r="G49" s="115"/>
      <c r="H49" s="116"/>
      <c r="I49" s="45">
        <f>I12</f>
        <v>1796.4</v>
      </c>
      <c r="J49" s="45"/>
    </row>
    <row r="50" spans="2:10" ht="15">
      <c r="B50" s="36"/>
      <c r="C50" s="37"/>
      <c r="D50" s="37"/>
      <c r="E50" s="114" t="s">
        <v>24</v>
      </c>
      <c r="F50" s="115"/>
      <c r="G50" s="115"/>
      <c r="H50" s="116"/>
      <c r="I50" s="45">
        <f>I36+I13</f>
        <v>1866.3999999999996</v>
      </c>
      <c r="J50" s="20"/>
    </row>
    <row r="51" spans="2:10" ht="15">
      <c r="B51" s="36"/>
      <c r="C51" s="37"/>
      <c r="D51" s="37"/>
      <c r="E51" s="114" t="s">
        <v>25</v>
      </c>
      <c r="F51" s="115"/>
      <c r="G51" s="115"/>
      <c r="H51" s="116"/>
      <c r="I51" s="45">
        <f>I42+I14</f>
        <v>-70</v>
      </c>
      <c r="J51" s="44"/>
    </row>
    <row r="52" spans="2:10" ht="15">
      <c r="B52" s="36"/>
      <c r="C52" s="37"/>
      <c r="D52" s="37"/>
      <c r="E52" s="114" t="s">
        <v>26</v>
      </c>
      <c r="F52" s="115"/>
      <c r="G52" s="115"/>
      <c r="H52" s="116"/>
      <c r="I52" s="45">
        <f>I50+I51</f>
        <v>1796.3999999999996</v>
      </c>
      <c r="J52" s="44"/>
    </row>
    <row r="53" spans="2:10" ht="15">
      <c r="B53" s="36"/>
      <c r="C53" s="37"/>
      <c r="D53" s="37"/>
      <c r="E53" s="124" t="s">
        <v>27</v>
      </c>
      <c r="F53" s="125"/>
      <c r="G53" s="125"/>
      <c r="H53" s="126"/>
      <c r="I53" s="45">
        <f>I49-I52</f>
        <v>0</v>
      </c>
      <c r="J53" s="44"/>
    </row>
    <row r="54" spans="2:10" ht="15">
      <c r="B54" s="36"/>
      <c r="C54" s="37"/>
      <c r="D54" s="37"/>
      <c r="E54" s="124" t="s">
        <v>28</v>
      </c>
      <c r="F54" s="125"/>
      <c r="G54" s="125"/>
      <c r="H54" s="126"/>
      <c r="I54" s="45">
        <f>I47</f>
        <v>0</v>
      </c>
      <c r="J54" s="44"/>
    </row>
    <row r="55" spans="5:10" ht="15">
      <c r="E55" s="59" t="s">
        <v>29</v>
      </c>
      <c r="G55" s="36"/>
      <c r="H55" s="60">
        <v>43544</v>
      </c>
      <c r="J55" s="60">
        <v>43558</v>
      </c>
    </row>
    <row r="56" spans="2:10" ht="15">
      <c r="B56" s="51" t="s">
        <v>34</v>
      </c>
      <c r="C56" s="37"/>
      <c r="D56" s="37"/>
      <c r="E56" s="61" t="s">
        <v>30</v>
      </c>
      <c r="F56" s="52"/>
      <c r="G56" s="53"/>
      <c r="H56" s="62">
        <v>583986.86</v>
      </c>
      <c r="I56" s="45">
        <f>I49</f>
        <v>1796.4</v>
      </c>
      <c r="J56" s="45">
        <f>H56+I56</f>
        <v>585783.26</v>
      </c>
    </row>
    <row r="57" spans="2:10" ht="15">
      <c r="B57" s="36"/>
      <c r="C57" s="37"/>
      <c r="D57" s="37"/>
      <c r="E57" s="54" t="s">
        <v>24</v>
      </c>
      <c r="F57" s="55"/>
      <c r="G57" s="43"/>
      <c r="H57" s="63">
        <v>364479.44</v>
      </c>
      <c r="I57" s="45">
        <f>I36+I13</f>
        <v>1866.3999999999996</v>
      </c>
      <c r="J57" s="44">
        <f>H57+I57</f>
        <v>366345.84</v>
      </c>
    </row>
    <row r="58" spans="2:10" ht="15">
      <c r="B58" s="36"/>
      <c r="C58" s="37"/>
      <c r="D58" s="37"/>
      <c r="E58" s="31" t="s">
        <v>25</v>
      </c>
      <c r="F58" s="36"/>
      <c r="G58" s="56"/>
      <c r="H58" s="63">
        <v>219507.42</v>
      </c>
      <c r="I58" s="45">
        <f>I42+I14</f>
        <v>-70</v>
      </c>
      <c r="J58" s="44">
        <f>H58+I58</f>
        <v>219437.42</v>
      </c>
    </row>
    <row r="59" spans="2:10" ht="15">
      <c r="B59" s="60" t="s">
        <v>48</v>
      </c>
      <c r="E59" s="57" t="s">
        <v>31</v>
      </c>
      <c r="F59" s="55"/>
      <c r="G59" s="43"/>
      <c r="H59" s="45">
        <f>H57+H58</f>
        <v>583986.86</v>
      </c>
      <c r="I59" s="45">
        <f>SUM(I57:I58)</f>
        <v>1796.3999999999996</v>
      </c>
      <c r="J59" s="45">
        <f>SUM(J57:J58)</f>
        <v>585783.26</v>
      </c>
    </row>
    <row r="60" spans="5:10" ht="15">
      <c r="E60" s="31" t="s">
        <v>19</v>
      </c>
      <c r="F60" s="36"/>
      <c r="G60" s="56"/>
      <c r="H60" s="44">
        <f>H56-H59</f>
        <v>0</v>
      </c>
      <c r="I60" s="45">
        <f>I56-I59</f>
        <v>0</v>
      </c>
      <c r="J60" s="44">
        <f>J56-J59</f>
        <v>0</v>
      </c>
    </row>
    <row r="61" spans="5:10" ht="15">
      <c r="E61" s="57" t="s">
        <v>32</v>
      </c>
      <c r="F61" s="55"/>
      <c r="G61" s="43"/>
      <c r="H61" s="64">
        <v>0</v>
      </c>
      <c r="I61" s="45">
        <f>I54</f>
        <v>0</v>
      </c>
      <c r="J61" s="45">
        <f>H61+I61</f>
        <v>0</v>
      </c>
    </row>
  </sheetData>
  <mergeCells count="25">
    <mergeCell ref="E53:H53"/>
    <mergeCell ref="E54:H54"/>
    <mergeCell ref="E42:G42"/>
    <mergeCell ref="A45:A46"/>
    <mergeCell ref="E47:G47"/>
    <mergeCell ref="E49:H49"/>
    <mergeCell ref="E50:H50"/>
    <mergeCell ref="E51:H51"/>
    <mergeCell ref="B2:B3"/>
    <mergeCell ref="E2:E3"/>
    <mergeCell ref="F2:F3"/>
    <mergeCell ref="E15:G15"/>
    <mergeCell ref="A17:A18"/>
    <mergeCell ref="G2:G3"/>
    <mergeCell ref="E12:G12"/>
    <mergeCell ref="E13:G13"/>
    <mergeCell ref="E14:G14"/>
    <mergeCell ref="A9:A10"/>
    <mergeCell ref="A5:A8"/>
    <mergeCell ref="A19:A20"/>
    <mergeCell ref="E36:G36"/>
    <mergeCell ref="E52:H52"/>
    <mergeCell ref="A24:A34"/>
    <mergeCell ref="A21:A22"/>
    <mergeCell ref="A40:A41"/>
  </mergeCells>
  <conditionalFormatting sqref="B1:B2">
    <cfRule type="expression" priority="31" dxfId="2" stopIfTrue="1">
      <formula>$L1="Z"</formula>
    </cfRule>
    <cfRule type="expression" priority="32" dxfId="1" stopIfTrue="1">
      <formula>$L1="T"</formula>
    </cfRule>
    <cfRule type="expression" priority="33" dxfId="0" stopIfTrue="1">
      <formula>$L1="Y"</formula>
    </cfRule>
  </conditionalFormatting>
  <conditionalFormatting sqref="B2">
    <cfRule type="expression" priority="28" dxfId="2" stopIfTrue="1">
      <formula>$L2="Z"</formula>
    </cfRule>
    <cfRule type="expression" priority="29" dxfId="1" stopIfTrue="1">
      <formula>$L2="T"</formula>
    </cfRule>
    <cfRule type="expression" priority="30" dxfId="0" stopIfTrue="1">
      <formula>$L2="Y"</formula>
    </cfRule>
  </conditionalFormatting>
  <conditionalFormatting sqref="C12:D14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57">
    <cfRule type="expression" priority="22" dxfId="2" stopIfTrue="1">
      <formula>$J57="Z"</formula>
    </cfRule>
    <cfRule type="expression" priority="23" dxfId="1" stopIfTrue="1">
      <formula>$J57="T"</formula>
    </cfRule>
    <cfRule type="expression" priority="24" dxfId="0" stopIfTrue="1">
      <formula>$J57="Y"</formula>
    </cfRule>
  </conditionalFormatting>
  <conditionalFormatting sqref="H58">
    <cfRule type="expression" priority="19" dxfId="2" stopIfTrue="1">
      <formula>$J58="Z"</formula>
    </cfRule>
    <cfRule type="expression" priority="20" dxfId="1" stopIfTrue="1">
      <formula>$J58="T"</formula>
    </cfRule>
    <cfRule type="expression" priority="21" dxfId="0" stopIfTrue="1">
      <formula>$J58="Y"</formula>
    </cfRule>
  </conditionalFormatting>
  <conditionalFormatting sqref="H130">
    <cfRule type="expression" priority="16" dxfId="2" stopIfTrue="1">
      <formula>$J130="Z"</formula>
    </cfRule>
    <cfRule type="expression" priority="17" dxfId="1" stopIfTrue="1">
      <formula>$J130="T"</formula>
    </cfRule>
    <cfRule type="expression" priority="18" dxfId="0" stopIfTrue="1">
      <formula>$J130="Y"</formula>
    </cfRule>
  </conditionalFormatting>
  <conditionalFormatting sqref="H131">
    <cfRule type="expression" priority="13" dxfId="2" stopIfTrue="1">
      <formula>$J131="Z"</formula>
    </cfRule>
    <cfRule type="expression" priority="14" dxfId="1" stopIfTrue="1">
      <formula>$J131="T"</formula>
    </cfRule>
    <cfRule type="expression" priority="15" dxfId="0" stopIfTrue="1">
      <formula>$J131="Y"</formula>
    </cfRule>
  </conditionalFormatting>
  <conditionalFormatting sqref="H132">
    <cfRule type="expression" priority="10" dxfId="2" stopIfTrue="1">
      <formula>$J132="Z"</formula>
    </cfRule>
    <cfRule type="expression" priority="11" dxfId="1" stopIfTrue="1">
      <formula>$J132="T"</formula>
    </cfRule>
    <cfRule type="expression" priority="12" dxfId="0" stopIfTrue="1">
      <formula>$J132="Y"</formula>
    </cfRule>
  </conditionalFormatting>
  <conditionalFormatting sqref="H56">
    <cfRule type="expression" priority="7" dxfId="2" stopIfTrue="1">
      <formula>$J56="Z"</formula>
    </cfRule>
    <cfRule type="expression" priority="8" dxfId="1" stopIfTrue="1">
      <formula>$J56="T"</formula>
    </cfRule>
    <cfRule type="expression" priority="9" dxfId="0" stopIfTrue="1">
      <formula>$J56="Y"</formula>
    </cfRule>
  </conditionalFormatting>
  <conditionalFormatting sqref="H57">
    <cfRule type="expression" priority="4" dxfId="2" stopIfTrue="1">
      <formula>$J57="Z"</formula>
    </cfRule>
    <cfRule type="expression" priority="5" dxfId="1" stopIfTrue="1">
      <formula>$J57="T"</formula>
    </cfRule>
    <cfRule type="expression" priority="6" dxfId="0" stopIfTrue="1">
      <formula>$J57="Y"</formula>
    </cfRule>
  </conditionalFormatting>
  <conditionalFormatting sqref="H58">
    <cfRule type="expression" priority="1" dxfId="2" stopIfTrue="1">
      <formula>$J58="Z"</formula>
    </cfRule>
    <cfRule type="expression" priority="2" dxfId="1" stopIfTrue="1">
      <formula>$J58="T"</formula>
    </cfRule>
    <cfRule type="expression" priority="3" dxfId="0" stopIfTrue="1">
      <formula>$J58="Y"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2019-04-04T11:10:43Z</cp:lastPrinted>
  <dcterms:created xsi:type="dcterms:W3CDTF">2019-02-01T08:27:03Z</dcterms:created>
  <dcterms:modified xsi:type="dcterms:W3CDTF">2019-04-04T11:28:44Z</dcterms:modified>
  <cp:category/>
  <cp:version/>
  <cp:contentType/>
  <cp:contentStatus/>
</cp:coreProperties>
</file>