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RO č. 5 15.5.2019" sheetId="5" r:id="rId1"/>
  </sheets>
  <definedNames/>
  <calcPr calcId="125725"/>
</workbook>
</file>

<file path=xl/sharedStrings.xml><?xml version="1.0" encoding="utf-8"?>
<sst xmlns="http://schemas.openxmlformats.org/spreadsheetml/2006/main" count="141" uniqueCount="105">
  <si>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</si>
  <si>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</si>
  <si>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</si>
  <si>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</si>
  <si>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</si>
  <si>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</si>
  <si>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</si>
  <si>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</si>
  <si>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</si>
  <si>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</si>
  <si>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</si>
  <si>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</si>
  <si>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</si>
  <si>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</si>
  <si>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</si>
  <si>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</si>
  <si>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</si>
  <si>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</si>
  <si>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</si>
  <si>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</si>
  <si>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</si>
  <si>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</si>
  <si>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</si>
  <si>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</si>
  <si>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</si>
  <si>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</si>
  <si>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</si>
  <si>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</si>
  <si>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</si>
  <si>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</si>
  <si>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</si>
  <si>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</si>
  <si>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</si>
  <si>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</si>
  <si>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</si>
  <si>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</si>
  <si>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00150</t>
  </si>
  <si>
    <t>0612</t>
  </si>
  <si>
    <t xml:space="preserve">Rozpočtové opatření č. 5/2019 - změna schváleného rozpočtu roku 2019 - květen  (údaje v tis. Kč) </t>
  </si>
  <si>
    <t>č. 5</t>
  </si>
  <si>
    <t>Otrokovice 15.5.2019</t>
  </si>
  <si>
    <t>00120</t>
  </si>
  <si>
    <t>0518</t>
  </si>
  <si>
    <t xml:space="preserve">OŠK Dotace na zájmovou činnost v kultuře </t>
  </si>
  <si>
    <t>0361</t>
  </si>
  <si>
    <t>0363</t>
  </si>
  <si>
    <t>0364</t>
  </si>
  <si>
    <t>Neinv. dotace ZK na akci Konference pedagogů volného času ve ZK ČR - P</t>
  </si>
  <si>
    <t>Neinv. dotace ZK na realizaci projektu "Zajištění výuky dopravní výchovy …" - P</t>
  </si>
  <si>
    <t>Transfer neinv. dotace pro DDM Sluníčko na zajištění akce Konference ped. … V</t>
  </si>
  <si>
    <t>Transfer neinv. dotace ZK na realizaci projektu "Zajištění výuky dopr. výchovy …" V</t>
  </si>
  <si>
    <t>D) Změny ve financování</t>
  </si>
  <si>
    <t>Stav na základních běžných účtech</t>
  </si>
  <si>
    <t>Rev. úvěr snížení čerpání</t>
  </si>
  <si>
    <t>Financování saldo</t>
  </si>
  <si>
    <t>0516</t>
  </si>
  <si>
    <t>0591</t>
  </si>
  <si>
    <t>0772</t>
  </si>
  <si>
    <t>0449</t>
  </si>
  <si>
    <t>0588</t>
  </si>
  <si>
    <t>0550</t>
  </si>
  <si>
    <t>OŠK Nein. dot. na činnost pro Gymnázium Otrokovice, IČ 61716693, RMO/29/7/19</t>
  </si>
  <si>
    <t>OŠK Nein. dot. na činnost pro Mat. centrum Klobouček, IČ 75701464, RMO/29/7/19</t>
  </si>
  <si>
    <t>OŠK Nein. dot. na činnost pro ZUŠ Otrokovice, IČ 00839311, dle us. RMO/30/7/19</t>
  </si>
  <si>
    <t>0590</t>
  </si>
  <si>
    <t>0576</t>
  </si>
  <si>
    <t>4217</t>
  </si>
  <si>
    <t>98348</t>
  </si>
  <si>
    <t>4.</t>
  </si>
  <si>
    <t>Vynětí ze zemědělského půdního fondu - příjem pro obec - P</t>
  </si>
  <si>
    <t>Neinv. dotace ze SR na výdaje spojené s konáním voleb do EP - P</t>
  </si>
  <si>
    <t>Volby do EP - výdaje na platy - V</t>
  </si>
  <si>
    <t>Volby do EP - ostatní povinné pojistné placené zaměstnavatelem - V</t>
  </si>
  <si>
    <t>Volby do EP - zdrav. pojištění - V</t>
  </si>
  <si>
    <t>Volby do EP - sociální zabezpečení - V</t>
  </si>
  <si>
    <t>Volby do EP - ostatní osobní výdaje - V</t>
  </si>
  <si>
    <t>Volby do EP - ostatní platy - refundace - V</t>
  </si>
  <si>
    <t>Volby do EP - nákup materiálu j.n. - V</t>
  </si>
  <si>
    <t>Volby do EP - poštovní služby  - V</t>
  </si>
  <si>
    <t>Volby do EP - nájem - V</t>
  </si>
  <si>
    <t>Volby do EP - služby - V</t>
  </si>
  <si>
    <t>Volby do EP - pohoštění - V</t>
  </si>
  <si>
    <t>1244</t>
  </si>
  <si>
    <t>0799</t>
  </si>
  <si>
    <t>0505</t>
  </si>
  <si>
    <t>ORM Využití prostor Radniční restaurace pro MP</t>
  </si>
  <si>
    <t>ORM Nová parkovací místa Štěrkoviště</t>
  </si>
  <si>
    <t>6296</t>
  </si>
  <si>
    <t>0522</t>
  </si>
  <si>
    <t>Volby do EP - dr. hm. dlouh. majetek</t>
  </si>
  <si>
    <t>Příloha k us. č. RMO/23/8/19</t>
  </si>
  <si>
    <t>SOC Nein.dot.na činn.Domov pro seniory Loučka, př.org.,IČ 70850895,RMO/21/8/19</t>
  </si>
  <si>
    <t>OŠK Záštita ST - fin. dar Moravskému ryb. svazu, IČ 00547042</t>
  </si>
  <si>
    <t>OŠK Neinv. dotace pro Naděje, IČ 00570931, akce Jeden den, RMO/6/8/19</t>
  </si>
  <si>
    <t>OŠK Dotace na kulturu, neinv. dot. Naděje, IČ 00570931, akce Jeden den</t>
  </si>
  <si>
    <t>SOC Nein.dot.na činn.Domov pro seniory Lukov, př.org.,IČ 70850941, RMO/21/8/19</t>
  </si>
  <si>
    <t>SOC Nein.dot.na činn. CZP ZK, o.p.s., odb. soc. porad., IČ 26593823, RMO/21/8/19</t>
  </si>
  <si>
    <t>SOC Nein.dot.na činn. CZP ZK, o.p.s., tlum. sl., IČ 26593823, RMO/21/8/19</t>
  </si>
  <si>
    <t>SOC Nein.dot.na činn. Centrum Dominika Kokory, p.o., IČ 61985929, RMO/21/8/19</t>
  </si>
  <si>
    <t>SOC Nein.dot.na činn. SS m.Kroměříže, p.o.,Domovy pro osoby se zdr.pos. IČ 71193430 RMO/21/8/19</t>
  </si>
  <si>
    <t>SOC Nein.dot.na činn. SS m.Kroměříže, p.o., odl. sl., IČ 71193430, RMO/21/8/19</t>
  </si>
  <si>
    <t>SOC Nein.dot.na činn. Soc. sl. Vsetín, př.o., IČ 49562827, RMO/21/8/19</t>
  </si>
  <si>
    <t>SOC Nein.dot.na činn. Centrum pro dět.sluch Tamtam p.o. IČ 00499811 RMO/21/8/19</t>
  </si>
  <si>
    <t>SOC Dotace na sociální služby, rozdělení dle us. RMO/21/8/19</t>
  </si>
  <si>
    <t>OŠK Fin. dar Moravskému ryb. svazu, IČ 00547042, RMO/8/8/19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</si>
</sst>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/>
    <xf numFmtId="0" fontId="1" fillId="0" borderId="8" xfId="0" applyFont="1" applyFill="1" applyBorder="1"/>
    <xf numFmtId="0" fontId="1" fillId="5" borderId="8" xfId="0" applyFont="1" applyFill="1" applyBorder="1"/>
    <xf numFmtId="4" fontId="1" fillId="5" borderId="6" xfId="0" applyNumberFormat="1" applyFont="1" applyFill="1" applyBorder="1" applyAlignment="1">
      <alignment horizontal="right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right"/>
    </xf>
    <xf numFmtId="4" fontId="3" fillId="5" borderId="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5" borderId="6" xfId="0" applyNumberFormat="1" applyFont="1" applyFill="1" applyBorder="1"/>
    <xf numFmtId="49" fontId="3" fillId="3" borderId="0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1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6">
      <selection activeCell="M23" sqref="M23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2" customWidth="1"/>
    <col min="4" max="4" width="10.00390625" style="52" bestFit="1" customWidth="1"/>
    <col min="5" max="7" width="6.7109375" style="4" customWidth="1"/>
    <col min="8" max="8" width="11.00390625" style="4" customWidth="1"/>
    <col min="9" max="9" width="10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21" customHeight="1">
      <c r="A1" s="1" t="s">
        <v>38</v>
      </c>
      <c r="B1" s="2"/>
      <c r="C1" s="3"/>
      <c r="D1" s="3"/>
      <c r="H1" s="2" t="s">
        <v>90</v>
      </c>
      <c r="I1" s="2"/>
      <c r="J1" s="1"/>
    </row>
    <row r="2" spans="1:10" s="2" customFormat="1" ht="12.6" customHeight="1">
      <c r="A2" s="5" t="s">
        <v>0</v>
      </c>
      <c r="B2" s="114" t="s">
        <v>1</v>
      </c>
      <c r="C2" s="5"/>
      <c r="D2" s="5" t="s">
        <v>2</v>
      </c>
      <c r="E2" s="114" t="s">
        <v>3</v>
      </c>
      <c r="F2" s="114" t="s">
        <v>4</v>
      </c>
      <c r="G2" s="114" t="s">
        <v>5</v>
      </c>
      <c r="H2" s="5" t="s">
        <v>6</v>
      </c>
      <c r="I2" s="5" t="s">
        <v>7</v>
      </c>
      <c r="J2" s="5" t="s">
        <v>8</v>
      </c>
    </row>
    <row r="3" spans="1:10" s="2" customFormat="1" ht="12.6" customHeight="1">
      <c r="A3" s="6" t="s">
        <v>9</v>
      </c>
      <c r="B3" s="115"/>
      <c r="C3" s="6"/>
      <c r="D3" s="6" t="s">
        <v>10</v>
      </c>
      <c r="E3" s="115"/>
      <c r="F3" s="115"/>
      <c r="G3" s="115"/>
      <c r="H3" s="6" t="s">
        <v>11</v>
      </c>
      <c r="I3" s="6" t="s">
        <v>39</v>
      </c>
      <c r="J3" s="6" t="s">
        <v>11</v>
      </c>
    </row>
    <row r="4" spans="1:10" ht="12.6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6" customHeight="1">
      <c r="A5" s="109" t="s">
        <v>13</v>
      </c>
      <c r="B5" s="66" t="s">
        <v>47</v>
      </c>
      <c r="C5" s="65"/>
      <c r="D5" s="68" t="s">
        <v>36</v>
      </c>
      <c r="E5" s="67"/>
      <c r="F5" s="67">
        <v>4122</v>
      </c>
      <c r="G5" s="68" t="s">
        <v>37</v>
      </c>
      <c r="H5" s="73">
        <v>0</v>
      </c>
      <c r="I5" s="74">
        <v>20</v>
      </c>
      <c r="J5" s="69">
        <f>H5+I5</f>
        <v>20</v>
      </c>
    </row>
    <row r="6" spans="1:10" ht="12.6" customHeight="1">
      <c r="A6" s="109"/>
      <c r="B6" s="66" t="s">
        <v>49</v>
      </c>
      <c r="C6" s="65"/>
      <c r="D6" s="68" t="s">
        <v>36</v>
      </c>
      <c r="E6" s="67">
        <v>3421</v>
      </c>
      <c r="F6" s="67">
        <v>5336</v>
      </c>
      <c r="G6" s="68" t="s">
        <v>37</v>
      </c>
      <c r="H6" s="73">
        <v>0</v>
      </c>
      <c r="I6" s="74">
        <v>20</v>
      </c>
      <c r="J6" s="69">
        <f>H6+I6</f>
        <v>20</v>
      </c>
    </row>
    <row r="7" spans="1:10" ht="12.6" customHeight="1">
      <c r="A7" s="109" t="s">
        <v>14</v>
      </c>
      <c r="B7" s="66" t="s">
        <v>48</v>
      </c>
      <c r="C7" s="65"/>
      <c r="D7" s="68" t="s">
        <v>41</v>
      </c>
      <c r="E7" s="76"/>
      <c r="F7" s="76">
        <v>4122</v>
      </c>
      <c r="G7" s="75" t="s">
        <v>37</v>
      </c>
      <c r="H7" s="73">
        <v>0</v>
      </c>
      <c r="I7" s="78">
        <v>83.25</v>
      </c>
      <c r="J7" s="69">
        <f>H7+I7</f>
        <v>83.25</v>
      </c>
    </row>
    <row r="8" spans="1:10" ht="12.6" customHeight="1">
      <c r="A8" s="109"/>
      <c r="B8" s="66" t="s">
        <v>50</v>
      </c>
      <c r="C8" s="65"/>
      <c r="D8" s="68" t="s">
        <v>41</v>
      </c>
      <c r="E8" s="76">
        <v>2223</v>
      </c>
      <c r="F8" s="76">
        <v>5336</v>
      </c>
      <c r="G8" s="75" t="s">
        <v>37</v>
      </c>
      <c r="H8" s="72">
        <v>0</v>
      </c>
      <c r="I8" s="78">
        <v>83.25</v>
      </c>
      <c r="J8" s="81">
        <f>H8+I8</f>
        <v>83.25</v>
      </c>
    </row>
    <row r="9" spans="1:10" ht="12.6" customHeight="1">
      <c r="A9" s="19" t="s">
        <v>15</v>
      </c>
      <c r="B9" s="12" t="s">
        <v>69</v>
      </c>
      <c r="C9" s="13"/>
      <c r="D9" s="11"/>
      <c r="E9" s="11"/>
      <c r="F9" s="11">
        <v>1334</v>
      </c>
      <c r="G9" s="14"/>
      <c r="H9" s="21">
        <v>29.22</v>
      </c>
      <c r="I9" s="16">
        <v>19</v>
      </c>
      <c r="J9" s="17">
        <f aca="true" t="shared" si="0" ref="J9:J22">H9+I9</f>
        <v>48.22</v>
      </c>
    </row>
    <row r="10" spans="1:10" ht="12.6" customHeight="1">
      <c r="A10" s="109" t="s">
        <v>68</v>
      </c>
      <c r="B10" s="12" t="s">
        <v>70</v>
      </c>
      <c r="C10" s="13"/>
      <c r="D10" s="11">
        <v>98348</v>
      </c>
      <c r="E10" s="11"/>
      <c r="F10" s="11">
        <v>4111</v>
      </c>
      <c r="G10" s="14" t="s">
        <v>66</v>
      </c>
      <c r="H10" s="21">
        <v>300</v>
      </c>
      <c r="I10" s="16">
        <v>92</v>
      </c>
      <c r="J10" s="17">
        <f t="shared" si="0"/>
        <v>392</v>
      </c>
    </row>
    <row r="11" spans="1:10" ht="12.6" customHeight="1">
      <c r="A11" s="109"/>
      <c r="B11" s="12" t="s">
        <v>71</v>
      </c>
      <c r="C11" s="13"/>
      <c r="D11" s="11">
        <v>98348</v>
      </c>
      <c r="E11" s="11">
        <v>6117</v>
      </c>
      <c r="F11" s="11">
        <v>5011</v>
      </c>
      <c r="G11" s="14" t="s">
        <v>66</v>
      </c>
      <c r="H11" s="21">
        <v>20</v>
      </c>
      <c r="I11" s="16">
        <v>25</v>
      </c>
      <c r="J11" s="17">
        <f t="shared" si="0"/>
        <v>45</v>
      </c>
    </row>
    <row r="12" spans="1:10" ht="12.6" customHeight="1">
      <c r="A12" s="109"/>
      <c r="B12" s="12" t="s">
        <v>76</v>
      </c>
      <c r="C12" s="13"/>
      <c r="D12" s="11">
        <v>98348</v>
      </c>
      <c r="E12" s="11">
        <v>6117</v>
      </c>
      <c r="F12" s="11">
        <v>5019</v>
      </c>
      <c r="G12" s="14" t="s">
        <v>66</v>
      </c>
      <c r="H12" s="21">
        <v>1</v>
      </c>
      <c r="I12" s="16">
        <v>2</v>
      </c>
      <c r="J12" s="17">
        <f t="shared" si="0"/>
        <v>3</v>
      </c>
    </row>
    <row r="13" spans="1:10" ht="12.6" customHeight="1">
      <c r="A13" s="109"/>
      <c r="B13" s="12" t="s">
        <v>75</v>
      </c>
      <c r="C13" s="13"/>
      <c r="D13" s="11">
        <v>98348</v>
      </c>
      <c r="E13" s="11">
        <v>6117</v>
      </c>
      <c r="F13" s="11">
        <v>5021</v>
      </c>
      <c r="G13" s="14" t="s">
        <v>66</v>
      </c>
      <c r="H13" s="21">
        <v>200</v>
      </c>
      <c r="I13" s="16">
        <v>41.5</v>
      </c>
      <c r="J13" s="17">
        <f t="shared" si="0"/>
        <v>241.5</v>
      </c>
    </row>
    <row r="14" spans="1:10" ht="12.6" customHeight="1">
      <c r="A14" s="109"/>
      <c r="B14" s="12" t="s">
        <v>74</v>
      </c>
      <c r="C14" s="13"/>
      <c r="D14" s="11">
        <v>98348</v>
      </c>
      <c r="E14" s="11">
        <v>6117</v>
      </c>
      <c r="F14" s="11">
        <v>5031</v>
      </c>
      <c r="G14" s="14" t="s">
        <v>66</v>
      </c>
      <c r="H14" s="21">
        <v>10</v>
      </c>
      <c r="I14" s="16">
        <v>1</v>
      </c>
      <c r="J14" s="17">
        <f t="shared" si="0"/>
        <v>11</v>
      </c>
    </row>
    <row r="15" spans="1:10" ht="12.6" customHeight="1">
      <c r="A15" s="109"/>
      <c r="B15" s="12" t="s">
        <v>73</v>
      </c>
      <c r="C15" s="13"/>
      <c r="D15" s="14" t="s">
        <v>67</v>
      </c>
      <c r="E15" s="91">
        <v>6117</v>
      </c>
      <c r="F15" s="91">
        <v>5032</v>
      </c>
      <c r="G15" s="92" t="s">
        <v>66</v>
      </c>
      <c r="H15" s="15">
        <v>6</v>
      </c>
      <c r="I15" s="20">
        <v>1</v>
      </c>
      <c r="J15" s="17">
        <f t="shared" si="0"/>
        <v>7</v>
      </c>
    </row>
    <row r="16" spans="1:10" ht="12.6" customHeight="1">
      <c r="A16" s="109"/>
      <c r="B16" s="12" t="s">
        <v>72</v>
      </c>
      <c r="C16" s="13"/>
      <c r="D16" s="14" t="s">
        <v>67</v>
      </c>
      <c r="E16" s="91">
        <v>6117</v>
      </c>
      <c r="F16" s="91">
        <v>5039</v>
      </c>
      <c r="G16" s="92" t="s">
        <v>66</v>
      </c>
      <c r="H16" s="15">
        <v>1</v>
      </c>
      <c r="I16" s="20">
        <v>1</v>
      </c>
      <c r="J16" s="17">
        <f t="shared" si="0"/>
        <v>2</v>
      </c>
    </row>
    <row r="17" spans="1:10" ht="12.6" customHeight="1">
      <c r="A17" s="109"/>
      <c r="B17" s="66" t="s">
        <v>89</v>
      </c>
      <c r="C17" s="65"/>
      <c r="D17" s="68" t="s">
        <v>67</v>
      </c>
      <c r="E17" s="76">
        <v>6117</v>
      </c>
      <c r="F17" s="76">
        <v>5137</v>
      </c>
      <c r="G17" s="75" t="s">
        <v>66</v>
      </c>
      <c r="H17" s="72">
        <v>0</v>
      </c>
      <c r="I17" s="78">
        <v>6.5</v>
      </c>
      <c r="J17" s="69">
        <f t="shared" si="0"/>
        <v>6.5</v>
      </c>
    </row>
    <row r="18" spans="1:10" ht="12.6" customHeight="1">
      <c r="A18" s="109"/>
      <c r="B18" s="12" t="s">
        <v>77</v>
      </c>
      <c r="C18" s="13"/>
      <c r="D18" s="14" t="s">
        <v>67</v>
      </c>
      <c r="E18" s="91">
        <v>6117</v>
      </c>
      <c r="F18" s="91">
        <v>5139</v>
      </c>
      <c r="G18" s="92" t="s">
        <v>66</v>
      </c>
      <c r="H18" s="15">
        <v>10</v>
      </c>
      <c r="I18" s="20">
        <v>12</v>
      </c>
      <c r="J18" s="17">
        <f t="shared" si="0"/>
        <v>22</v>
      </c>
    </row>
    <row r="19" spans="1:10" ht="12.6" customHeight="1">
      <c r="A19" s="109"/>
      <c r="B19" s="66" t="s">
        <v>78</v>
      </c>
      <c r="C19" s="65"/>
      <c r="D19" s="68" t="s">
        <v>67</v>
      </c>
      <c r="E19" s="67">
        <v>6117</v>
      </c>
      <c r="F19" s="67">
        <v>5161</v>
      </c>
      <c r="G19" s="67">
        <v>4217</v>
      </c>
      <c r="H19" s="72">
        <v>0</v>
      </c>
      <c r="I19" s="78">
        <v>0.5</v>
      </c>
      <c r="J19" s="69">
        <f t="shared" si="0"/>
        <v>0.5</v>
      </c>
    </row>
    <row r="20" spans="1:10" ht="12.6" customHeight="1">
      <c r="A20" s="109"/>
      <c r="B20" s="12" t="s">
        <v>79</v>
      </c>
      <c r="C20" s="13"/>
      <c r="D20" s="14" t="s">
        <v>67</v>
      </c>
      <c r="E20" s="91">
        <v>6117</v>
      </c>
      <c r="F20" s="91">
        <v>5164</v>
      </c>
      <c r="G20" s="92" t="s">
        <v>66</v>
      </c>
      <c r="H20" s="15">
        <v>10</v>
      </c>
      <c r="I20" s="20">
        <v>0.5</v>
      </c>
      <c r="J20" s="17">
        <f t="shared" si="0"/>
        <v>10.5</v>
      </c>
    </row>
    <row r="21" spans="1:10" ht="12.6" customHeight="1">
      <c r="A21" s="109"/>
      <c r="B21" s="12" t="s">
        <v>80</v>
      </c>
      <c r="C21" s="13"/>
      <c r="D21" s="14" t="s">
        <v>67</v>
      </c>
      <c r="E21" s="93">
        <v>6117</v>
      </c>
      <c r="F21" s="11">
        <v>5169</v>
      </c>
      <c r="G21" s="94" t="s">
        <v>66</v>
      </c>
      <c r="H21" s="15">
        <v>14</v>
      </c>
      <c r="I21" s="20">
        <v>29</v>
      </c>
      <c r="J21" s="17">
        <f t="shared" si="0"/>
        <v>43</v>
      </c>
    </row>
    <row r="22" spans="1:10" ht="12.6" customHeight="1">
      <c r="A22" s="109"/>
      <c r="B22" s="12" t="s">
        <v>81</v>
      </c>
      <c r="C22" s="13"/>
      <c r="D22" s="14" t="s">
        <v>67</v>
      </c>
      <c r="E22" s="11">
        <v>6117</v>
      </c>
      <c r="F22" s="11">
        <v>5175</v>
      </c>
      <c r="G22" s="14" t="s">
        <v>66</v>
      </c>
      <c r="H22" s="21">
        <v>9</v>
      </c>
      <c r="I22" s="16">
        <v>-9</v>
      </c>
      <c r="J22" s="17">
        <f t="shared" si="0"/>
        <v>0</v>
      </c>
    </row>
    <row r="23" spans="1:10" s="25" customFormat="1" ht="12.6" customHeight="1">
      <c r="A23" s="22"/>
      <c r="B23" s="23"/>
      <c r="C23" s="24"/>
      <c r="D23" s="24"/>
      <c r="E23" s="121" t="s">
        <v>16</v>
      </c>
      <c r="F23" s="121"/>
      <c r="G23" s="121"/>
      <c r="H23" s="20">
        <f>H5+H7+H9+H10</f>
        <v>329.22</v>
      </c>
      <c r="I23" s="20">
        <f>I5+I7+I9+I10</f>
        <v>214.25</v>
      </c>
      <c r="J23" s="20">
        <f>J5+J7+J9+J10</f>
        <v>543.47</v>
      </c>
    </row>
    <row r="24" spans="1:10" s="25" customFormat="1" ht="12.6" customHeight="1">
      <c r="A24" s="22"/>
      <c r="B24" s="26" t="s">
        <v>35</v>
      </c>
      <c r="C24" s="24"/>
      <c r="D24" s="24"/>
      <c r="E24" s="113" t="s">
        <v>17</v>
      </c>
      <c r="F24" s="113"/>
      <c r="G24" s="113"/>
      <c r="H24" s="20">
        <f>H6+H8+H11+H12+H13+H14+H15+H16+H18+H20+H21+H19+H22+H17</f>
        <v>281</v>
      </c>
      <c r="I24" s="20">
        <f>I6+I8+I11+I12+I13+I14+I15+I16+I18+I20+I21+I19+I22+I17</f>
        <v>214.25</v>
      </c>
      <c r="J24" s="20">
        <f>J6+J8+J11+J12+J13+J14+J15+J16+J18+J20+J21+J19+J22+J17</f>
        <v>495.25</v>
      </c>
    </row>
    <row r="25" spans="1:10" ht="12.6" customHeight="1">
      <c r="A25" s="22"/>
      <c r="B25" s="27"/>
      <c r="C25" s="24"/>
      <c r="D25" s="24"/>
      <c r="E25" s="120" t="s">
        <v>18</v>
      </c>
      <c r="F25" s="120"/>
      <c r="G25" s="120"/>
      <c r="H25" s="64">
        <v>0</v>
      </c>
      <c r="I25" s="64">
        <v>0</v>
      </c>
      <c r="J25" s="32">
        <v>0</v>
      </c>
    </row>
    <row r="26" spans="1:10" ht="12.6" customHeight="1">
      <c r="A26" s="29"/>
      <c r="B26" s="30"/>
      <c r="C26" s="31"/>
      <c r="D26" s="31"/>
      <c r="E26" s="120" t="s">
        <v>19</v>
      </c>
      <c r="F26" s="120"/>
      <c r="G26" s="120"/>
      <c r="H26" s="32">
        <f>H23-H24-H25</f>
        <v>48.22000000000003</v>
      </c>
      <c r="I26" s="32">
        <f>I23-I24-I25</f>
        <v>0</v>
      </c>
      <c r="J26" s="32">
        <f>J23-J24-J25</f>
        <v>48.22000000000003</v>
      </c>
    </row>
    <row r="27" spans="1:11" ht="12.6" customHeight="1">
      <c r="A27" s="33" t="s">
        <v>20</v>
      </c>
      <c r="B27" s="34"/>
      <c r="C27" s="35"/>
      <c r="D27" s="35"/>
      <c r="E27" s="36"/>
      <c r="F27" s="34"/>
      <c r="G27" s="34"/>
      <c r="H27" s="37"/>
      <c r="I27" s="37"/>
      <c r="J27" s="95"/>
      <c r="K27" s="34"/>
    </row>
    <row r="28" spans="1:10" ht="12.6" customHeight="1">
      <c r="A28" s="110" t="s">
        <v>13</v>
      </c>
      <c r="B28" s="70" t="s">
        <v>43</v>
      </c>
      <c r="C28" s="13"/>
      <c r="D28" s="14"/>
      <c r="E28" s="11">
        <v>3392</v>
      </c>
      <c r="F28" s="11">
        <v>5222</v>
      </c>
      <c r="G28" s="14" t="s">
        <v>42</v>
      </c>
      <c r="H28" s="21">
        <v>95</v>
      </c>
      <c r="I28" s="16">
        <v>-94</v>
      </c>
      <c r="J28" s="15">
        <f aca="true" t="shared" si="1" ref="J28:J45">H28+I28</f>
        <v>1</v>
      </c>
    </row>
    <row r="29" spans="1:10" ht="12.6" customHeight="1">
      <c r="A29" s="111"/>
      <c r="B29" s="71" t="s">
        <v>61</v>
      </c>
      <c r="C29" s="65"/>
      <c r="D29" s="68"/>
      <c r="E29" s="67">
        <v>3121</v>
      </c>
      <c r="F29" s="67">
        <v>5339</v>
      </c>
      <c r="G29" s="68" t="s">
        <v>45</v>
      </c>
      <c r="H29" s="72">
        <v>0</v>
      </c>
      <c r="I29" s="90">
        <v>49</v>
      </c>
      <c r="J29" s="72">
        <f t="shared" si="1"/>
        <v>49</v>
      </c>
    </row>
    <row r="30" spans="1:10" ht="12.6" customHeight="1">
      <c r="A30" s="111"/>
      <c r="B30" s="71" t="s">
        <v>62</v>
      </c>
      <c r="C30" s="65"/>
      <c r="D30" s="68"/>
      <c r="E30" s="67">
        <v>3111</v>
      </c>
      <c r="F30" s="67">
        <v>5212</v>
      </c>
      <c r="G30" s="68" t="s">
        <v>44</v>
      </c>
      <c r="H30" s="72">
        <v>0</v>
      </c>
      <c r="I30" s="90">
        <v>30</v>
      </c>
      <c r="J30" s="72">
        <f t="shared" si="1"/>
        <v>30</v>
      </c>
    </row>
    <row r="31" spans="1:10" ht="12.6" customHeight="1">
      <c r="A31" s="112"/>
      <c r="B31" s="71" t="s">
        <v>63</v>
      </c>
      <c r="C31" s="65"/>
      <c r="D31" s="68"/>
      <c r="E31" s="67">
        <v>3231</v>
      </c>
      <c r="F31" s="67">
        <v>5339</v>
      </c>
      <c r="G31" s="68" t="s">
        <v>46</v>
      </c>
      <c r="H31" s="72">
        <v>0</v>
      </c>
      <c r="I31" s="90">
        <v>15</v>
      </c>
      <c r="J31" s="72">
        <f t="shared" si="1"/>
        <v>15</v>
      </c>
    </row>
    <row r="32" spans="1:10" ht="12.6" customHeight="1">
      <c r="A32" s="111" t="s">
        <v>14</v>
      </c>
      <c r="B32" s="70" t="s">
        <v>103</v>
      </c>
      <c r="C32" s="13"/>
      <c r="D32" s="14"/>
      <c r="E32" s="11">
        <v>4357</v>
      </c>
      <c r="F32" s="11">
        <v>5222</v>
      </c>
      <c r="G32" s="14" t="s">
        <v>55</v>
      </c>
      <c r="H32" s="15">
        <v>335.7</v>
      </c>
      <c r="I32" s="77">
        <v>-102.7</v>
      </c>
      <c r="J32" s="15">
        <f t="shared" si="1"/>
        <v>233</v>
      </c>
    </row>
    <row r="33" spans="1:10" ht="12.6" customHeight="1">
      <c r="A33" s="111"/>
      <c r="B33" s="71" t="s">
        <v>91</v>
      </c>
      <c r="C33" s="65"/>
      <c r="D33" s="68"/>
      <c r="E33" s="67">
        <v>4357</v>
      </c>
      <c r="F33" s="67">
        <v>5339</v>
      </c>
      <c r="G33" s="68" t="s">
        <v>56</v>
      </c>
      <c r="H33" s="72">
        <v>0</v>
      </c>
      <c r="I33" s="90">
        <v>16</v>
      </c>
      <c r="J33" s="72">
        <f t="shared" si="1"/>
        <v>16</v>
      </c>
    </row>
    <row r="34" spans="1:10" ht="12.6" customHeight="1">
      <c r="A34" s="111"/>
      <c r="B34" s="71" t="s">
        <v>95</v>
      </c>
      <c r="C34" s="65"/>
      <c r="D34" s="68"/>
      <c r="E34" s="67">
        <v>4357</v>
      </c>
      <c r="F34" s="67">
        <v>5339</v>
      </c>
      <c r="G34" s="68" t="s">
        <v>57</v>
      </c>
      <c r="H34" s="72">
        <v>0</v>
      </c>
      <c r="I34" s="90">
        <v>16.7</v>
      </c>
      <c r="J34" s="72">
        <f t="shared" si="1"/>
        <v>16.7</v>
      </c>
    </row>
    <row r="35" spans="1:10" ht="12.6" customHeight="1">
      <c r="A35" s="111"/>
      <c r="B35" s="71" t="s">
        <v>96</v>
      </c>
      <c r="C35" s="65"/>
      <c r="D35" s="68"/>
      <c r="E35" s="67">
        <v>4312</v>
      </c>
      <c r="F35" s="67">
        <v>5221</v>
      </c>
      <c r="G35" s="68" t="s">
        <v>58</v>
      </c>
      <c r="H35" s="72">
        <v>0</v>
      </c>
      <c r="I35" s="90">
        <v>11.3</v>
      </c>
      <c r="J35" s="72">
        <f t="shared" si="1"/>
        <v>11.3</v>
      </c>
    </row>
    <row r="36" spans="1:10" ht="12.6" customHeight="1">
      <c r="A36" s="79"/>
      <c r="B36" s="71" t="s">
        <v>97</v>
      </c>
      <c r="C36" s="65"/>
      <c r="D36" s="68"/>
      <c r="E36" s="67">
        <v>4379</v>
      </c>
      <c r="F36" s="67">
        <v>5221</v>
      </c>
      <c r="G36" s="68" t="s">
        <v>58</v>
      </c>
      <c r="H36" s="72">
        <v>0</v>
      </c>
      <c r="I36" s="90">
        <v>13.9</v>
      </c>
      <c r="J36" s="72">
        <f t="shared" si="1"/>
        <v>13.9</v>
      </c>
    </row>
    <row r="37" spans="1:10" ht="12.6" customHeight="1">
      <c r="A37" s="79"/>
      <c r="B37" s="71" t="s">
        <v>98</v>
      </c>
      <c r="C37" s="65"/>
      <c r="D37" s="68"/>
      <c r="E37" s="67">
        <v>4357</v>
      </c>
      <c r="F37" s="67">
        <v>5339</v>
      </c>
      <c r="G37" s="68" t="s">
        <v>59</v>
      </c>
      <c r="H37" s="72">
        <v>0</v>
      </c>
      <c r="I37" s="90">
        <v>8.7</v>
      </c>
      <c r="J37" s="72">
        <f t="shared" si="1"/>
        <v>8.7</v>
      </c>
    </row>
    <row r="38" spans="1:10" ht="12.6" customHeight="1">
      <c r="A38" s="79"/>
      <c r="B38" s="71" t="s">
        <v>99</v>
      </c>
      <c r="C38" s="65"/>
      <c r="D38" s="68"/>
      <c r="E38" s="67">
        <v>4357</v>
      </c>
      <c r="F38" s="67">
        <v>5339</v>
      </c>
      <c r="G38" s="68" t="s">
        <v>60</v>
      </c>
      <c r="H38" s="72">
        <v>0</v>
      </c>
      <c r="I38" s="90">
        <v>4</v>
      </c>
      <c r="J38" s="72">
        <f t="shared" si="1"/>
        <v>4</v>
      </c>
    </row>
    <row r="39" spans="1:10" ht="12.6" customHeight="1">
      <c r="A39" s="79"/>
      <c r="B39" s="71" t="s">
        <v>100</v>
      </c>
      <c r="C39" s="65"/>
      <c r="D39" s="68"/>
      <c r="E39" s="67">
        <v>4359</v>
      </c>
      <c r="F39" s="67">
        <v>5339</v>
      </c>
      <c r="G39" s="68" t="s">
        <v>60</v>
      </c>
      <c r="H39" s="72">
        <v>0</v>
      </c>
      <c r="I39" s="90">
        <v>1.4</v>
      </c>
      <c r="J39" s="72">
        <f t="shared" si="1"/>
        <v>1.4</v>
      </c>
    </row>
    <row r="40" spans="1:10" ht="12.6" customHeight="1">
      <c r="A40" s="79"/>
      <c r="B40" s="71" t="s">
        <v>101</v>
      </c>
      <c r="C40" s="65"/>
      <c r="D40" s="68"/>
      <c r="E40" s="67">
        <v>4357</v>
      </c>
      <c r="F40" s="67">
        <v>5339</v>
      </c>
      <c r="G40" s="68" t="s">
        <v>64</v>
      </c>
      <c r="H40" s="72">
        <v>0</v>
      </c>
      <c r="I40" s="90">
        <v>23.2</v>
      </c>
      <c r="J40" s="72">
        <f t="shared" si="1"/>
        <v>23.2</v>
      </c>
    </row>
    <row r="41" spans="1:10" ht="12.6" customHeight="1">
      <c r="A41" s="80"/>
      <c r="B41" s="71" t="s">
        <v>102</v>
      </c>
      <c r="C41" s="65"/>
      <c r="D41" s="68"/>
      <c r="E41" s="67">
        <v>3543</v>
      </c>
      <c r="F41" s="67">
        <v>5221</v>
      </c>
      <c r="G41" s="68" t="s">
        <v>65</v>
      </c>
      <c r="H41" s="72">
        <v>0</v>
      </c>
      <c r="I41" s="90">
        <v>7.5</v>
      </c>
      <c r="J41" s="72">
        <f t="shared" si="1"/>
        <v>7.5</v>
      </c>
    </row>
    <row r="42" spans="1:10" ht="12.6" customHeight="1">
      <c r="A42" s="110" t="s">
        <v>15</v>
      </c>
      <c r="B42" s="70" t="s">
        <v>92</v>
      </c>
      <c r="C42" s="13"/>
      <c r="D42" s="14"/>
      <c r="E42" s="11">
        <v>6112</v>
      </c>
      <c r="F42" s="11">
        <v>5901</v>
      </c>
      <c r="G42" s="14" t="s">
        <v>82</v>
      </c>
      <c r="H42" s="15">
        <v>89.5</v>
      </c>
      <c r="I42" s="77">
        <v>-5</v>
      </c>
      <c r="J42" s="15">
        <f t="shared" si="1"/>
        <v>84.5</v>
      </c>
    </row>
    <row r="43" spans="1:10" ht="12.6" customHeight="1">
      <c r="A43" s="112"/>
      <c r="B43" s="71" t="s">
        <v>104</v>
      </c>
      <c r="C43" s="65"/>
      <c r="D43" s="68"/>
      <c r="E43" s="67">
        <v>3419</v>
      </c>
      <c r="F43" s="67">
        <v>5222</v>
      </c>
      <c r="G43" s="68" t="s">
        <v>83</v>
      </c>
      <c r="H43" s="72">
        <v>0</v>
      </c>
      <c r="I43" s="90">
        <v>5</v>
      </c>
      <c r="J43" s="72">
        <f t="shared" si="1"/>
        <v>5</v>
      </c>
    </row>
    <row r="44" spans="1:10" ht="12.6" customHeight="1">
      <c r="A44" s="110" t="s">
        <v>68</v>
      </c>
      <c r="B44" s="70" t="s">
        <v>94</v>
      </c>
      <c r="C44" s="13"/>
      <c r="D44" s="14"/>
      <c r="E44" s="11">
        <v>3399</v>
      </c>
      <c r="F44" s="11">
        <v>5222</v>
      </c>
      <c r="G44" s="14" t="s">
        <v>88</v>
      </c>
      <c r="H44" s="15">
        <v>100</v>
      </c>
      <c r="I44" s="77">
        <v>-15</v>
      </c>
      <c r="J44" s="15">
        <f t="shared" si="1"/>
        <v>85</v>
      </c>
    </row>
    <row r="45" spans="1:10" ht="12.6" customHeight="1">
      <c r="A45" s="112"/>
      <c r="B45" s="71" t="s">
        <v>93</v>
      </c>
      <c r="C45" s="65"/>
      <c r="D45" s="68"/>
      <c r="E45" s="67">
        <v>4357</v>
      </c>
      <c r="F45" s="67">
        <v>5222</v>
      </c>
      <c r="G45" s="68" t="s">
        <v>84</v>
      </c>
      <c r="H45" s="72">
        <v>0</v>
      </c>
      <c r="I45" s="90">
        <v>15</v>
      </c>
      <c r="J45" s="72">
        <f t="shared" si="1"/>
        <v>15</v>
      </c>
    </row>
    <row r="46" spans="1:10" ht="12.6" customHeight="1">
      <c r="A46" s="46"/>
      <c r="B46" s="42"/>
      <c r="C46" s="62"/>
      <c r="D46" s="62"/>
      <c r="E46" s="117" t="s">
        <v>21</v>
      </c>
      <c r="F46" s="118"/>
      <c r="G46" s="119"/>
      <c r="H46" s="63">
        <f>SUM(H28:H45)</f>
        <v>620.2</v>
      </c>
      <c r="I46" s="63">
        <f>SUM(I28:I45)</f>
        <v>0</v>
      </c>
      <c r="J46" s="63">
        <f>SUM(J28:J45)</f>
        <v>620.1999999999999</v>
      </c>
    </row>
    <row r="47" spans="1:10" ht="12.6" customHeight="1">
      <c r="A47" s="97" t="s">
        <v>22</v>
      </c>
      <c r="B47" s="34"/>
      <c r="C47" s="35"/>
      <c r="D47" s="35"/>
      <c r="E47" s="36"/>
      <c r="F47" s="34"/>
      <c r="G47" s="34"/>
      <c r="H47" s="37"/>
      <c r="I47" s="37"/>
      <c r="J47" s="41"/>
    </row>
    <row r="48" spans="1:10" ht="12.6" customHeight="1">
      <c r="A48" s="110" t="s">
        <v>13</v>
      </c>
      <c r="B48" s="18" t="s">
        <v>85</v>
      </c>
      <c r="C48" s="19"/>
      <c r="D48" s="19"/>
      <c r="E48" s="19">
        <v>5311</v>
      </c>
      <c r="F48" s="19">
        <v>6121</v>
      </c>
      <c r="G48" s="19">
        <v>9319</v>
      </c>
      <c r="H48" s="39">
        <v>10550</v>
      </c>
      <c r="I48" s="40">
        <v>150</v>
      </c>
      <c r="J48" s="21">
        <f>H48+I48</f>
        <v>10700</v>
      </c>
    </row>
    <row r="49" spans="1:10" ht="12.6" customHeight="1">
      <c r="A49" s="112"/>
      <c r="B49" s="12" t="s">
        <v>86</v>
      </c>
      <c r="C49" s="13"/>
      <c r="D49" s="14"/>
      <c r="E49" s="11">
        <v>2219</v>
      </c>
      <c r="F49" s="11">
        <v>6121</v>
      </c>
      <c r="G49" s="14" t="s">
        <v>87</v>
      </c>
      <c r="H49" s="21">
        <v>650</v>
      </c>
      <c r="I49" s="77">
        <v>-150</v>
      </c>
      <c r="J49" s="21">
        <f>H49+I49</f>
        <v>500</v>
      </c>
    </row>
    <row r="50" spans="1:10" ht="12.6" customHeight="1">
      <c r="A50" s="31"/>
      <c r="B50" s="30"/>
      <c r="C50" s="31"/>
      <c r="D50" s="31"/>
      <c r="E50" s="116" t="s">
        <v>23</v>
      </c>
      <c r="F50" s="116"/>
      <c r="G50" s="116"/>
      <c r="H50" s="61">
        <f>SUM(H48:H49)</f>
        <v>11200</v>
      </c>
      <c r="I50" s="61">
        <f>SUM(I48:I49)</f>
        <v>0</v>
      </c>
      <c r="J50" s="61">
        <f>SUM(J48:J49)</f>
        <v>11200</v>
      </c>
    </row>
    <row r="51" spans="1:10" ht="12.6" customHeight="1">
      <c r="A51" s="27" t="s">
        <v>51</v>
      </c>
      <c r="B51" s="30"/>
      <c r="D51" s="31"/>
      <c r="E51" s="82"/>
      <c r="F51" s="82"/>
      <c r="J51" s="96"/>
    </row>
    <row r="52" spans="1:13" ht="12.6" customHeight="1">
      <c r="A52" s="104" t="s">
        <v>13</v>
      </c>
      <c r="B52" s="83" t="s">
        <v>52</v>
      </c>
      <c r="C52" s="84"/>
      <c r="D52" s="84"/>
      <c r="E52" s="85"/>
      <c r="F52" s="86">
        <v>8115</v>
      </c>
      <c r="G52" s="85"/>
      <c r="H52" s="87">
        <v>16624</v>
      </c>
      <c r="I52" s="88">
        <v>14000</v>
      </c>
      <c r="J52" s="21">
        <f>H52+I52</f>
        <v>30624</v>
      </c>
      <c r="K52" s="25"/>
      <c r="L52" s="25"/>
      <c r="M52" s="25"/>
    </row>
    <row r="53" spans="1:10" ht="12.6" customHeight="1">
      <c r="A53" s="105"/>
      <c r="B53" s="12" t="s">
        <v>53</v>
      </c>
      <c r="C53" s="11"/>
      <c r="D53" s="11"/>
      <c r="E53" s="89"/>
      <c r="F53" s="86">
        <v>8123</v>
      </c>
      <c r="G53" s="89"/>
      <c r="H53" s="21">
        <v>14000</v>
      </c>
      <c r="I53" s="16">
        <v>-14000</v>
      </c>
      <c r="J53" s="21">
        <f>H53+I53</f>
        <v>0</v>
      </c>
    </row>
    <row r="54" spans="1:10" ht="12.6" customHeight="1">
      <c r="A54" s="31"/>
      <c r="B54" s="30"/>
      <c r="C54" s="31"/>
      <c r="D54" s="31"/>
      <c r="E54" s="106" t="s">
        <v>54</v>
      </c>
      <c r="F54" s="107"/>
      <c r="G54" s="108"/>
      <c r="H54" s="87">
        <f>SUM(H52:H53)</f>
        <v>30624</v>
      </c>
      <c r="I54" s="88">
        <f>SUM(I52:I53)</f>
        <v>0</v>
      </c>
      <c r="J54" s="87">
        <f>SUM(J52:J53)</f>
        <v>30624</v>
      </c>
    </row>
    <row r="55" spans="1:10" ht="12.6" customHeight="1">
      <c r="A55" s="31"/>
      <c r="B55" s="30"/>
      <c r="C55" s="31"/>
      <c r="D55" s="31"/>
      <c r="E55" s="43"/>
      <c r="F55" s="43"/>
      <c r="G55" s="44"/>
      <c r="H55" s="59"/>
      <c r="I55" s="60"/>
      <c r="J55" s="28"/>
    </row>
    <row r="56" spans="2:10" ht="12.6" customHeight="1">
      <c r="B56" s="45" t="s">
        <v>33</v>
      </c>
      <c r="C56" s="35"/>
      <c r="D56" s="35"/>
      <c r="E56" s="101" t="s">
        <v>16</v>
      </c>
      <c r="F56" s="102"/>
      <c r="G56" s="102"/>
      <c r="H56" s="103"/>
      <c r="I56" s="40">
        <f>I23</f>
        <v>214.25</v>
      </c>
      <c r="J56" s="40"/>
    </row>
    <row r="57" spans="2:10" ht="12.6" customHeight="1">
      <c r="B57" s="34"/>
      <c r="C57" s="35"/>
      <c r="D57" s="35"/>
      <c r="E57" s="101" t="s">
        <v>24</v>
      </c>
      <c r="F57" s="102"/>
      <c r="G57" s="102"/>
      <c r="H57" s="103"/>
      <c r="I57" s="40">
        <f>I46+I24</f>
        <v>214.25</v>
      </c>
      <c r="J57" s="18"/>
    </row>
    <row r="58" spans="2:10" ht="12.6" customHeight="1">
      <c r="B58" s="34"/>
      <c r="C58" s="35"/>
      <c r="D58" s="35"/>
      <c r="E58" s="101" t="s">
        <v>25</v>
      </c>
      <c r="F58" s="102"/>
      <c r="G58" s="102"/>
      <c r="H58" s="103"/>
      <c r="I58" s="40">
        <f>I50+I25</f>
        <v>0</v>
      </c>
      <c r="J58" s="39"/>
    </row>
    <row r="59" spans="2:10" ht="12.6" customHeight="1">
      <c r="B59" s="34"/>
      <c r="C59" s="35"/>
      <c r="D59" s="35"/>
      <c r="E59" s="101" t="s">
        <v>26</v>
      </c>
      <c r="F59" s="102"/>
      <c r="G59" s="102"/>
      <c r="H59" s="103"/>
      <c r="I59" s="40">
        <f>I57+I58</f>
        <v>214.25</v>
      </c>
      <c r="J59" s="39"/>
    </row>
    <row r="60" spans="2:10" ht="12.6" customHeight="1">
      <c r="B60" s="34"/>
      <c r="C60" s="35"/>
      <c r="D60" s="35"/>
      <c r="E60" s="98" t="s">
        <v>27</v>
      </c>
      <c r="F60" s="99"/>
      <c r="G60" s="99"/>
      <c r="H60" s="100"/>
      <c r="I60" s="40">
        <f>I56-I59</f>
        <v>0</v>
      </c>
      <c r="J60" s="39"/>
    </row>
    <row r="61" spans="2:10" ht="12.6" customHeight="1">
      <c r="B61" s="34"/>
      <c r="C61" s="35"/>
      <c r="D61" s="35"/>
      <c r="E61" s="98" t="s">
        <v>28</v>
      </c>
      <c r="F61" s="99"/>
      <c r="G61" s="99"/>
      <c r="H61" s="100"/>
      <c r="I61" s="40">
        <v>0</v>
      </c>
      <c r="J61" s="39"/>
    </row>
    <row r="62" spans="5:10" ht="12.6" customHeight="1">
      <c r="E62" s="53" t="s">
        <v>29</v>
      </c>
      <c r="G62" s="34"/>
      <c r="H62" s="54">
        <v>43579</v>
      </c>
      <c r="J62" s="54">
        <v>43600</v>
      </c>
    </row>
    <row r="63" spans="2:10" ht="12.6" customHeight="1">
      <c r="B63" s="45" t="s">
        <v>34</v>
      </c>
      <c r="C63" s="35"/>
      <c r="D63" s="35"/>
      <c r="E63" s="55" t="s">
        <v>30</v>
      </c>
      <c r="F63" s="46"/>
      <c r="G63" s="47"/>
      <c r="H63" s="56">
        <v>585874.38</v>
      </c>
      <c r="I63" s="40">
        <f>I56</f>
        <v>214.25</v>
      </c>
      <c r="J63" s="40">
        <f>H63+I63</f>
        <v>586088.63</v>
      </c>
    </row>
    <row r="64" spans="2:10" ht="12.6" customHeight="1">
      <c r="B64" s="34"/>
      <c r="C64" s="35"/>
      <c r="D64" s="35"/>
      <c r="E64" s="48" t="s">
        <v>24</v>
      </c>
      <c r="F64" s="49"/>
      <c r="G64" s="38"/>
      <c r="H64" s="57">
        <v>366436.96</v>
      </c>
      <c r="I64" s="40">
        <f>I46+I24</f>
        <v>214.25</v>
      </c>
      <c r="J64" s="39">
        <f>H64+I64</f>
        <v>366651.21</v>
      </c>
    </row>
    <row r="65" spans="2:10" ht="12.6" customHeight="1">
      <c r="B65" s="34"/>
      <c r="C65" s="35"/>
      <c r="D65" s="35"/>
      <c r="E65" s="29" t="s">
        <v>25</v>
      </c>
      <c r="F65" s="34"/>
      <c r="G65" s="50"/>
      <c r="H65" s="57">
        <v>219437.42</v>
      </c>
      <c r="I65" s="40">
        <f>I50+I25</f>
        <v>0</v>
      </c>
      <c r="J65" s="39">
        <f>H65+I65</f>
        <v>219437.42</v>
      </c>
    </row>
    <row r="66" spans="2:10" ht="12.6" customHeight="1">
      <c r="B66" s="54" t="s">
        <v>40</v>
      </c>
      <c r="E66" s="51" t="s">
        <v>31</v>
      </c>
      <c r="F66" s="49"/>
      <c r="G66" s="38"/>
      <c r="H66" s="40">
        <f>H64+H65</f>
        <v>585874.38</v>
      </c>
      <c r="I66" s="40">
        <f>SUM(I64:I65)</f>
        <v>214.25</v>
      </c>
      <c r="J66" s="40">
        <f>SUM(J64:J65)</f>
        <v>586088.63</v>
      </c>
    </row>
    <row r="67" spans="5:10" ht="12.6" customHeight="1">
      <c r="E67" s="29" t="s">
        <v>19</v>
      </c>
      <c r="F67" s="34"/>
      <c r="G67" s="50"/>
      <c r="H67" s="39">
        <f>H63-H66</f>
        <v>0</v>
      </c>
      <c r="I67" s="40">
        <f>I63-I66</f>
        <v>0</v>
      </c>
      <c r="J67" s="39">
        <f>J63-J66</f>
        <v>0</v>
      </c>
    </row>
    <row r="68" spans="5:10" ht="12.6" customHeight="1">
      <c r="E68" s="51" t="s">
        <v>32</v>
      </c>
      <c r="F68" s="49"/>
      <c r="G68" s="38"/>
      <c r="H68" s="58">
        <v>0</v>
      </c>
      <c r="I68" s="40">
        <v>0</v>
      </c>
      <c r="J68" s="40">
        <f>H68+I68</f>
        <v>0</v>
      </c>
    </row>
    <row r="69" ht="12.4" customHeight="1"/>
  </sheetData>
  <mergeCells count="26">
    <mergeCell ref="A10:A22"/>
    <mergeCell ref="A42:A43"/>
    <mergeCell ref="E58:H58"/>
    <mergeCell ref="E23:G23"/>
    <mergeCell ref="A44:A45"/>
    <mergeCell ref="A48:A49"/>
    <mergeCell ref="B2:B3"/>
    <mergeCell ref="E2:E3"/>
    <mergeCell ref="F2:F3"/>
    <mergeCell ref="G2:G3"/>
    <mergeCell ref="E57:H57"/>
    <mergeCell ref="E50:G50"/>
    <mergeCell ref="E56:H56"/>
    <mergeCell ref="E46:G46"/>
    <mergeCell ref="E25:G25"/>
    <mergeCell ref="E26:G26"/>
    <mergeCell ref="E61:H61"/>
    <mergeCell ref="E59:H59"/>
    <mergeCell ref="E60:H60"/>
    <mergeCell ref="A52:A53"/>
    <mergeCell ref="E54:G54"/>
    <mergeCell ref="A5:A6"/>
    <mergeCell ref="A7:A8"/>
    <mergeCell ref="A28:A31"/>
    <mergeCell ref="A32:A35"/>
    <mergeCell ref="E24:G24"/>
  </mergeCells>
  <conditionalFormatting sqref="C23:D25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37">
    <cfRule type="expression" priority="16" dxfId="2" stopIfTrue="1">
      <formula>$J136="Z"</formula>
    </cfRule>
    <cfRule type="expression" priority="17" dxfId="1" stopIfTrue="1">
      <formula>$J136="T"</formula>
    </cfRule>
    <cfRule type="expression" priority="18" dxfId="0" stopIfTrue="1">
      <formula>$J136="Y"</formula>
    </cfRule>
  </conditionalFormatting>
  <conditionalFormatting sqref="H138">
    <cfRule type="expression" priority="13" dxfId="2" stopIfTrue="1">
      <formula>$J137="Z"</formula>
    </cfRule>
    <cfRule type="expression" priority="14" dxfId="1" stopIfTrue="1">
      <formula>$J137="T"</formula>
    </cfRule>
    <cfRule type="expression" priority="15" dxfId="0" stopIfTrue="1">
      <formula>$J137="Y"</formula>
    </cfRule>
  </conditionalFormatting>
  <conditionalFormatting sqref="H139">
    <cfRule type="expression" priority="10" dxfId="2" stopIfTrue="1">
      <formula>$J138="Z"</formula>
    </cfRule>
    <cfRule type="expression" priority="11" dxfId="1" stopIfTrue="1">
      <formula>$J138="T"</formula>
    </cfRule>
    <cfRule type="expression" priority="12" dxfId="0" stopIfTrue="1">
      <formula>$J138="Y"</formula>
    </cfRule>
  </conditionalFormatting>
  <conditionalFormatting sqref="B1: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conditionalFormatting sqref="H63:H65">
    <cfRule type="expression" priority="43" dxfId="2" stopIfTrue="1">
      <formula>$J63="Z"</formula>
    </cfRule>
    <cfRule type="expression" priority="44" dxfId="1" stopIfTrue="1">
      <formula>$J63="T"</formula>
    </cfRule>
    <cfRule type="expression" priority="45" dxfId="0" stopIfTrue="1">
      <formula>$J63="Y"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2019-05-16T06:47:18Z</cp:lastPrinted>
  <dcterms:created xsi:type="dcterms:W3CDTF">2019-02-01T08:27:03Z</dcterms:created>
  <dcterms:modified xsi:type="dcterms:W3CDTF">2019-05-21T11:31:04Z</dcterms:modified>
  <cp:category/>
  <cp:version/>
  <cp:contentType/>
  <cp:contentStatus/>
</cp:coreProperties>
</file>