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RO č. 6 5.6.2019" sheetId="5" r:id="rId1"/>
    <sheet name="dodatek RO č. 6" sheetId="6" r:id="rId2"/>
    <sheet name="RO č. 6 schváleno " sheetId="7" r:id="rId3"/>
  </sheets>
  <definedNames/>
  <calcPr calcId="125725"/>
</workbook>
</file>

<file path=xl/sharedStrings.xml><?xml version="1.0" encoding="utf-8"?>
<sst xmlns="http://schemas.openxmlformats.org/spreadsheetml/2006/main" count="362" uniqueCount="118">
  <si>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</si>
  <si>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</si>
  <si>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</si>
  <si>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</si>
  <si>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</si>
  <si>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</si>
  <si>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</si>
  <si>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</si>
  <si>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</si>
  <si>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</si>
  <si>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</si>
  <si>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</si>
  <si>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</si>
  <si>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</si>
  <si>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</si>
  <si>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</si>
  <si>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</si>
  <si>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</si>
  <si>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</si>
  <si>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</si>
  <si>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</si>
  <si>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</si>
  <si>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</si>
  <si>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</si>
  <si>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</si>
  <si>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</si>
  <si>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</si>
  <si>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</si>
  <si>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</si>
  <si>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</si>
  <si>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</si>
  <si>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</si>
  <si>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</si>
  <si>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</si>
  <si>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</si>
  <si>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</si>
  <si>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D) Změny ve financování</t>
  </si>
  <si>
    <t>Financování saldo</t>
  </si>
  <si>
    <t>4.</t>
  </si>
  <si>
    <t xml:space="preserve">Rozpočtové opatření č. 6/2019 - změna schváleného rozpočtu roku 2019 - červen  (údaje v tis. Kč) </t>
  </si>
  <si>
    <t>Příloha k us. č. RMO/xx/x/19</t>
  </si>
  <si>
    <t>č. 6</t>
  </si>
  <si>
    <t>Otrokovice 5.6.2019</t>
  </si>
  <si>
    <t>Oprava sochy v parku u Spol. domu - V</t>
  </si>
  <si>
    <t>Vynětí ze zemědělského půdního fondu, zvýšení dle akt. stavu - P</t>
  </si>
  <si>
    <t>8267</t>
  </si>
  <si>
    <t>PROV Veř. sbírka Pomáháme potřebným - potraviny</t>
  </si>
  <si>
    <t>PROV Veř. sbírka Pomáháme potřebným - materiál j.n.</t>
  </si>
  <si>
    <t>PROV Veř. sbírka Pomáháme potřebným - pohoštění</t>
  </si>
  <si>
    <t>PROV drobný hm. dl. majetek - snížení, přesun na investice</t>
  </si>
  <si>
    <t>PROV Stroje, přístroje, zařízení - zvýšení</t>
  </si>
  <si>
    <t>OŠK Nein. dotace TUFO Cyklozákladna Otrokovice, z.s., IČ 04743989, RMO/7/8/19</t>
  </si>
  <si>
    <t>0791</t>
  </si>
  <si>
    <t>0514</t>
  </si>
  <si>
    <t>OŠK Nein. dotace z programu pro Výkonnostní sport - přesun na TUFO</t>
  </si>
  <si>
    <t>1244</t>
  </si>
  <si>
    <t>OŠK Fin. dar Tož tak! z.s., IČ 05020735, na akci Turnaj v petangue, RMO/9/8/19</t>
  </si>
  <si>
    <t>8331</t>
  </si>
  <si>
    <t>OŠK Záštita ST/MST fin. dar Charitě Otr. na akci Dětský den</t>
  </si>
  <si>
    <t>0501</t>
  </si>
  <si>
    <t>OŠK Fin. dar Charita Otr., IČ 46276262, Nový domov, Dětský den, RMO/10/8/19</t>
  </si>
  <si>
    <t>0524</t>
  </si>
  <si>
    <t>OŠK Záštita ST/MST fin. dar Tož tak! z.s. na Turnaj v petangue</t>
  </si>
  <si>
    <t>5.</t>
  </si>
  <si>
    <t>6.</t>
  </si>
  <si>
    <t>Poskytnutí grantů pro talentovanou mládež dle us. RMO/11/8/19</t>
  </si>
  <si>
    <t>Poskytnutí grantů pro talentovanou mládež - sportovní činnost dle us. RMO/11/8/19</t>
  </si>
  <si>
    <t>Poskytnutí grantů pro talentovanou mládež - hudební činnost dle us. RMO/11/8/19</t>
  </si>
  <si>
    <t>Poskytnutí grantů pro talentovanou mládež - vědecká oblast dle us. RMO/11/8/19</t>
  </si>
  <si>
    <t>0794</t>
  </si>
  <si>
    <t>KRŘ přesun na HZS ZK inv. dot. na pořízení vysokotl.mycího stroje RMO/x/x/19</t>
  </si>
  <si>
    <t>KRŘ Inv. dot. HZS ZK pořízení vysokotlakého mycího stroje RMO/x/x19</t>
  </si>
  <si>
    <t>8615</t>
  </si>
  <si>
    <t>OMP Výkup pozemků silnice - přesun na ost. poz.</t>
  </si>
  <si>
    <t>OŠK MAP 2 nákup služeb - snížení</t>
  </si>
  <si>
    <t>NZ</t>
  </si>
  <si>
    <t>103133063</t>
  </si>
  <si>
    <t>8219</t>
  </si>
  <si>
    <t>OŠK MAP 2 nájemné - zvýšení</t>
  </si>
  <si>
    <t>OŠK MAP 2 služby pen. ústavů - zvýšení</t>
  </si>
  <si>
    <t>OŠK MAP 2 náhrady mezd v době nemoci - zavedení nové pol.</t>
  </si>
  <si>
    <t>9326</t>
  </si>
  <si>
    <t>Změny ÚP služby projektanta - V</t>
  </si>
  <si>
    <t>Změny ÚP příjem od žadatele provedení změny ÚP - P</t>
  </si>
  <si>
    <t>OMP Výkup pozemků ostatní záležitosti poz. komunikací - zvýšení</t>
  </si>
  <si>
    <t>OŠK MAP 2 platy zam. PS - přesun na náhrady mezd</t>
  </si>
  <si>
    <t>103533063</t>
  </si>
  <si>
    <t>ORM Výstavba polních cest v k.ú. Kvítkovice</t>
  </si>
  <si>
    <t>8269</t>
  </si>
  <si>
    <t>9320</t>
  </si>
  <si>
    <t>ORM Odkanalizování vodoteče Hrabůvka - snížení</t>
  </si>
  <si>
    <t>8268</t>
  </si>
  <si>
    <t>0128</t>
  </si>
  <si>
    <t>ORM Výstavba inž. sítí  v lokalitě B. Němcové</t>
  </si>
  <si>
    <t>ORM Projekty nejbližších let - snížení</t>
  </si>
  <si>
    <t>7.</t>
  </si>
  <si>
    <t>ORM ZŠ Trávníky rozvody vody</t>
  </si>
  <si>
    <t>ORM ZŠ Trávníky oprava el. rozvodů</t>
  </si>
  <si>
    <t>9343</t>
  </si>
  <si>
    <t>9340</t>
  </si>
  <si>
    <t>ORM Projekty nejbližších let ost. sl. - zvýšení</t>
  </si>
  <si>
    <t>OŠK MAP 2 drobný hm. dl. majetek - zavedení nové pol.</t>
  </si>
  <si>
    <t>PROV Opravy a udržování - snížení, přesun na Veř. sbírku</t>
  </si>
  <si>
    <t>7266</t>
  </si>
  <si>
    <t>15974</t>
  </si>
  <si>
    <t>Rozpočtové opatření č. 6/2019 - změna schváleného rozpočtu roku 2019 - červen  (údaje v tis. Kč)   DODATEK</t>
  </si>
  <si>
    <t>Příjem Inv. dotace MŽP Dig. pov. plán města Otrokovice - P</t>
  </si>
  <si>
    <t>Digitální povodňový plán města Otrokovice a ORP</t>
  </si>
  <si>
    <t>Digitální povodňový plán města Otrokovice - snížení prostředků na výdaje</t>
  </si>
  <si>
    <t>ORM Přestavba kanceláří budova 1 MěÚ</t>
  </si>
  <si>
    <t>ORM Rozšíření hřbitova - zvýšení kapacity</t>
  </si>
  <si>
    <t>9306</t>
  </si>
  <si>
    <t>ORM Hurdis domy tř. T. Bati - venkovní inž. sítě</t>
  </si>
  <si>
    <t>8245</t>
  </si>
  <si>
    <t>OŠK Fin. dar Charita Otr., IČ 46276262, Nový domov, dětský den, RMO/10/8/19</t>
  </si>
  <si>
    <t>Příloha k us. č. RMO/61/9/19</t>
  </si>
  <si>
    <t>KRŘ přesun na HZS ZK inv. dot. na pořízení vysokotl.mycího stroje RMO/52/9/19</t>
  </si>
  <si>
    <t>KRŘ Inv. dot. HZS ZK pořízení vysokotlakého mycího stroje RMO/52/9/19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</si>
</sst>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4" fontId="1" fillId="0" borderId="6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5" borderId="5" xfId="0" applyFont="1" applyFill="1" applyBorder="1"/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1" fillId="5" borderId="5" xfId="0" applyNumberFormat="1" applyFont="1" applyFill="1" applyBorder="1" applyAlignment="1">
      <alignment horizontal="right"/>
    </xf>
    <xf numFmtId="0" fontId="1" fillId="5" borderId="14" xfId="0" applyFont="1" applyFill="1" applyBorder="1"/>
    <xf numFmtId="0" fontId="3" fillId="0" borderId="5" xfId="0" applyFont="1" applyBorder="1" applyAlignment="1">
      <alignment horizontal="center"/>
    </xf>
    <xf numFmtId="4" fontId="3" fillId="0" borderId="5" xfId="0" applyNumberFormat="1" applyFont="1" applyFill="1" applyBorder="1"/>
    <xf numFmtId="0" fontId="3" fillId="0" borderId="0" xfId="0" applyFont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1" sqref="A1:XFD104857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2" customWidth="1"/>
    <col min="4" max="4" width="10.00390625" style="52" bestFit="1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21" customHeight="1">
      <c r="A1" s="1" t="s">
        <v>39</v>
      </c>
      <c r="B1" s="2"/>
      <c r="C1" s="3"/>
      <c r="D1" s="3"/>
      <c r="H1" s="2" t="s">
        <v>40</v>
      </c>
      <c r="I1" s="2"/>
      <c r="J1" s="1"/>
    </row>
    <row r="2" spans="1:10" s="2" customFormat="1" ht="12.95" customHeight="1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0" s="2" customFormat="1" ht="12.95" customHeight="1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30" t="s">
        <v>13</v>
      </c>
      <c r="B5" s="12" t="s">
        <v>44</v>
      </c>
      <c r="C5" s="13"/>
      <c r="D5" s="14"/>
      <c r="E5" s="11"/>
      <c r="F5" s="11">
        <v>1334</v>
      </c>
      <c r="G5" s="14"/>
      <c r="H5" s="21">
        <v>48.22</v>
      </c>
      <c r="I5" s="16">
        <v>11.5</v>
      </c>
      <c r="J5" s="17">
        <f>H5+I5</f>
        <v>59.72</v>
      </c>
    </row>
    <row r="6" spans="1:10" ht="12.95" customHeight="1">
      <c r="A6" s="130"/>
      <c r="B6" s="12" t="s">
        <v>43</v>
      </c>
      <c r="C6" s="13"/>
      <c r="D6" s="14"/>
      <c r="E6" s="11">
        <v>3319</v>
      </c>
      <c r="F6" s="11">
        <v>6127</v>
      </c>
      <c r="G6" s="14"/>
      <c r="H6" s="21">
        <v>345</v>
      </c>
      <c r="I6" s="16">
        <v>11.5</v>
      </c>
      <c r="J6" s="17">
        <f>H6+I6</f>
        <v>356.5</v>
      </c>
    </row>
    <row r="7" spans="1:10" ht="12.95" customHeight="1">
      <c r="A7" s="130" t="s">
        <v>14</v>
      </c>
      <c r="B7" s="12" t="s">
        <v>83</v>
      </c>
      <c r="C7" s="13"/>
      <c r="D7" s="14"/>
      <c r="E7" s="81">
        <v>3635</v>
      </c>
      <c r="F7" s="81">
        <v>2324</v>
      </c>
      <c r="G7" s="82" t="s">
        <v>81</v>
      </c>
      <c r="H7" s="21">
        <v>0</v>
      </c>
      <c r="I7" s="20">
        <v>78.65</v>
      </c>
      <c r="J7" s="17">
        <f>H7+I7</f>
        <v>78.65</v>
      </c>
    </row>
    <row r="8" spans="1:10" ht="12.95" customHeight="1">
      <c r="A8" s="130"/>
      <c r="B8" s="12" t="s">
        <v>82</v>
      </c>
      <c r="C8" s="13"/>
      <c r="D8" s="14"/>
      <c r="E8" s="81">
        <v>3635</v>
      </c>
      <c r="F8" s="81">
        <v>5169</v>
      </c>
      <c r="G8" s="82" t="s">
        <v>81</v>
      </c>
      <c r="H8" s="15">
        <v>0</v>
      </c>
      <c r="I8" s="20">
        <v>78.65</v>
      </c>
      <c r="J8" s="86">
        <f>H8+I8</f>
        <v>78.65</v>
      </c>
    </row>
    <row r="9" spans="1:10" s="25" customFormat="1" ht="12.95" customHeight="1">
      <c r="A9" s="22"/>
      <c r="B9" s="23"/>
      <c r="C9" s="24"/>
      <c r="D9" s="24"/>
      <c r="E9" s="110" t="s">
        <v>16</v>
      </c>
      <c r="F9" s="110"/>
      <c r="G9" s="110"/>
      <c r="H9" s="20">
        <f>H5+H7</f>
        <v>48.22</v>
      </c>
      <c r="I9" s="20">
        <f aca="true" t="shared" si="0" ref="I9:J9">I5+I7</f>
        <v>90.15</v>
      </c>
      <c r="J9" s="20">
        <f t="shared" si="0"/>
        <v>138.37</v>
      </c>
    </row>
    <row r="10" spans="1:10" s="25" customFormat="1" ht="12.95" customHeight="1">
      <c r="A10" s="22"/>
      <c r="B10" s="26" t="s">
        <v>35</v>
      </c>
      <c r="C10" s="24"/>
      <c r="D10" s="24"/>
      <c r="E10" s="129" t="s">
        <v>17</v>
      </c>
      <c r="F10" s="129"/>
      <c r="G10" s="129"/>
      <c r="H10" s="20">
        <f>H8</f>
        <v>0</v>
      </c>
      <c r="I10" s="20">
        <f aca="true" t="shared" si="1" ref="I10:J10">I8</f>
        <v>78.65</v>
      </c>
      <c r="J10" s="20">
        <f t="shared" si="1"/>
        <v>78.65</v>
      </c>
    </row>
    <row r="11" spans="1:10" ht="12.95" customHeight="1">
      <c r="A11" s="22"/>
      <c r="B11" s="27"/>
      <c r="C11" s="24"/>
      <c r="D11" s="24"/>
      <c r="E11" s="128" t="s">
        <v>18</v>
      </c>
      <c r="F11" s="128"/>
      <c r="G11" s="128"/>
      <c r="H11" s="64">
        <f>H6</f>
        <v>345</v>
      </c>
      <c r="I11" s="64">
        <f aca="true" t="shared" si="2" ref="I11:J11">I6</f>
        <v>11.5</v>
      </c>
      <c r="J11" s="64">
        <f t="shared" si="2"/>
        <v>356.5</v>
      </c>
    </row>
    <row r="12" spans="1:10" ht="12.95" customHeight="1">
      <c r="A12" s="29"/>
      <c r="B12" s="30"/>
      <c r="C12" s="31"/>
      <c r="D12" s="31"/>
      <c r="E12" s="128" t="s">
        <v>19</v>
      </c>
      <c r="F12" s="128"/>
      <c r="G12" s="128"/>
      <c r="H12" s="32">
        <f>H9-H10-H11</f>
        <v>-296.78</v>
      </c>
      <c r="I12" s="32">
        <f>I9-I10-I11</f>
        <v>0</v>
      </c>
      <c r="J12" s="32">
        <f>J9-J10-J11</f>
        <v>-296.78</v>
      </c>
    </row>
    <row r="13" spans="1:11" ht="12.95" customHeight="1">
      <c r="A13" s="33" t="s">
        <v>20</v>
      </c>
      <c r="B13" s="34"/>
      <c r="C13" s="35"/>
      <c r="D13" s="35"/>
      <c r="E13" s="36"/>
      <c r="F13" s="34"/>
      <c r="G13" s="34"/>
      <c r="H13" s="37"/>
      <c r="I13" s="37"/>
      <c r="J13" s="83"/>
      <c r="K13" s="34"/>
    </row>
    <row r="14" spans="1:10" ht="12.95" customHeight="1">
      <c r="A14" s="111" t="s">
        <v>13</v>
      </c>
      <c r="B14" s="68" t="s">
        <v>46</v>
      </c>
      <c r="C14" s="13"/>
      <c r="D14" s="14"/>
      <c r="E14" s="11">
        <v>6171</v>
      </c>
      <c r="F14" s="11">
        <v>5131</v>
      </c>
      <c r="G14" s="14" t="s">
        <v>45</v>
      </c>
      <c r="H14" s="21">
        <v>50</v>
      </c>
      <c r="I14" s="16">
        <v>30</v>
      </c>
      <c r="J14" s="15">
        <f aca="true" t="shared" si="3" ref="J14:J38">H14+I14</f>
        <v>80</v>
      </c>
    </row>
    <row r="15" spans="1:10" ht="12.95" customHeight="1">
      <c r="A15" s="112"/>
      <c r="B15" s="69" t="s">
        <v>47</v>
      </c>
      <c r="C15" s="65" t="s">
        <v>75</v>
      </c>
      <c r="D15" s="67"/>
      <c r="E15" s="66">
        <v>6171</v>
      </c>
      <c r="F15" s="66">
        <v>5139</v>
      </c>
      <c r="G15" s="67" t="s">
        <v>45</v>
      </c>
      <c r="H15" s="70">
        <v>0</v>
      </c>
      <c r="I15" s="80">
        <v>55</v>
      </c>
      <c r="J15" s="70">
        <f t="shared" si="3"/>
        <v>55</v>
      </c>
    </row>
    <row r="16" spans="1:10" ht="12.95" customHeight="1">
      <c r="A16" s="112"/>
      <c r="B16" s="68" t="s">
        <v>48</v>
      </c>
      <c r="C16" s="13"/>
      <c r="D16" s="14"/>
      <c r="E16" s="11">
        <v>6171</v>
      </c>
      <c r="F16" s="11">
        <v>5175</v>
      </c>
      <c r="G16" s="14" t="s">
        <v>45</v>
      </c>
      <c r="H16" s="15">
        <v>50</v>
      </c>
      <c r="I16" s="71">
        <v>-50</v>
      </c>
      <c r="J16" s="15">
        <f t="shared" si="3"/>
        <v>0</v>
      </c>
    </row>
    <row r="17" spans="1:10" ht="12.95" customHeight="1">
      <c r="A17" s="113"/>
      <c r="B17" s="68" t="s">
        <v>102</v>
      </c>
      <c r="C17" s="13"/>
      <c r="D17" s="14"/>
      <c r="E17" s="11">
        <v>6171</v>
      </c>
      <c r="F17" s="11">
        <v>5171</v>
      </c>
      <c r="G17" s="14"/>
      <c r="H17" s="15">
        <v>1889</v>
      </c>
      <c r="I17" s="71">
        <v>-35</v>
      </c>
      <c r="J17" s="15">
        <f t="shared" si="3"/>
        <v>1854</v>
      </c>
    </row>
    <row r="18" spans="1:10" ht="12.95" customHeight="1">
      <c r="A18" s="87" t="s">
        <v>14</v>
      </c>
      <c r="B18" s="68" t="s">
        <v>49</v>
      </c>
      <c r="C18" s="13"/>
      <c r="D18" s="14"/>
      <c r="E18" s="11">
        <v>6171</v>
      </c>
      <c r="F18" s="11">
        <v>5137</v>
      </c>
      <c r="G18" s="14"/>
      <c r="H18" s="91">
        <v>1676</v>
      </c>
      <c r="I18" s="71">
        <v>-84</v>
      </c>
      <c r="J18" s="91">
        <f t="shared" si="3"/>
        <v>1592</v>
      </c>
    </row>
    <row r="19" spans="1:10" ht="12.95" customHeight="1">
      <c r="A19" s="111" t="s">
        <v>15</v>
      </c>
      <c r="B19" s="88" t="s">
        <v>54</v>
      </c>
      <c r="C19" s="89"/>
      <c r="D19" s="82"/>
      <c r="E19" s="81">
        <v>3419</v>
      </c>
      <c r="F19" s="81">
        <v>5222</v>
      </c>
      <c r="G19" s="82" t="s">
        <v>53</v>
      </c>
      <c r="H19" s="15">
        <v>1000</v>
      </c>
      <c r="I19" s="90">
        <v>-25.2</v>
      </c>
      <c r="J19" s="15">
        <f t="shared" si="3"/>
        <v>974.8</v>
      </c>
    </row>
    <row r="20" spans="1:10" ht="12.95" customHeight="1">
      <c r="A20" s="112"/>
      <c r="B20" s="69" t="s">
        <v>51</v>
      </c>
      <c r="C20" s="65" t="s">
        <v>75</v>
      </c>
      <c r="D20" s="67"/>
      <c r="E20" s="66">
        <v>3419</v>
      </c>
      <c r="F20" s="66">
        <v>5222</v>
      </c>
      <c r="G20" s="67" t="s">
        <v>52</v>
      </c>
      <c r="H20" s="70">
        <v>0</v>
      </c>
      <c r="I20" s="80">
        <v>25.2</v>
      </c>
      <c r="J20" s="70">
        <f t="shared" si="3"/>
        <v>25.2</v>
      </c>
    </row>
    <row r="21" spans="1:10" ht="12.95" customHeight="1">
      <c r="A21" s="112"/>
      <c r="B21" s="68" t="s">
        <v>62</v>
      </c>
      <c r="C21" s="13"/>
      <c r="D21" s="14"/>
      <c r="E21" s="11">
        <v>6112</v>
      </c>
      <c r="F21" s="11">
        <v>5901</v>
      </c>
      <c r="G21" s="14" t="s">
        <v>55</v>
      </c>
      <c r="H21" s="15">
        <v>84.5</v>
      </c>
      <c r="I21" s="71">
        <v>-7</v>
      </c>
      <c r="J21" s="15">
        <f t="shared" si="3"/>
        <v>77.5</v>
      </c>
    </row>
    <row r="22" spans="1:10" ht="12.95" customHeight="1">
      <c r="A22" s="112"/>
      <c r="B22" s="69" t="s">
        <v>56</v>
      </c>
      <c r="C22" s="65" t="s">
        <v>75</v>
      </c>
      <c r="D22" s="67"/>
      <c r="E22" s="66">
        <v>3319</v>
      </c>
      <c r="F22" s="66">
        <v>5222</v>
      </c>
      <c r="G22" s="67" t="s">
        <v>57</v>
      </c>
      <c r="H22" s="70">
        <v>0</v>
      </c>
      <c r="I22" s="80">
        <v>7</v>
      </c>
      <c r="J22" s="70">
        <f t="shared" si="3"/>
        <v>7</v>
      </c>
    </row>
    <row r="23" spans="1:10" ht="12.95" customHeight="1">
      <c r="A23" s="112"/>
      <c r="B23" s="68" t="s">
        <v>58</v>
      </c>
      <c r="C23" s="13"/>
      <c r="D23" s="14"/>
      <c r="E23" s="11">
        <v>6112</v>
      </c>
      <c r="F23" s="11">
        <v>5901</v>
      </c>
      <c r="G23" s="14" t="s">
        <v>55</v>
      </c>
      <c r="H23" s="15">
        <v>77.5</v>
      </c>
      <c r="I23" s="71">
        <v>-5</v>
      </c>
      <c r="J23" s="15">
        <f t="shared" si="3"/>
        <v>72.5</v>
      </c>
    </row>
    <row r="24" spans="1:10" ht="12.95" customHeight="1">
      <c r="A24" s="112"/>
      <c r="B24" s="69" t="s">
        <v>60</v>
      </c>
      <c r="C24" s="65" t="s">
        <v>75</v>
      </c>
      <c r="D24" s="67"/>
      <c r="E24" s="66">
        <v>4374</v>
      </c>
      <c r="F24" s="66">
        <v>5223</v>
      </c>
      <c r="G24" s="67" t="s">
        <v>59</v>
      </c>
      <c r="H24" s="70">
        <v>0</v>
      </c>
      <c r="I24" s="80">
        <v>5</v>
      </c>
      <c r="J24" s="70">
        <f t="shared" si="3"/>
        <v>5</v>
      </c>
    </row>
    <row r="25" spans="1:10" ht="12.95" customHeight="1">
      <c r="A25" s="111" t="s">
        <v>38</v>
      </c>
      <c r="B25" s="68" t="s">
        <v>65</v>
      </c>
      <c r="C25" s="13"/>
      <c r="D25" s="14"/>
      <c r="E25" s="11">
        <v>3419</v>
      </c>
      <c r="F25" s="11">
        <v>5492</v>
      </c>
      <c r="G25" s="14" t="s">
        <v>61</v>
      </c>
      <c r="H25" s="15">
        <v>100</v>
      </c>
      <c r="I25" s="71">
        <v>-100</v>
      </c>
      <c r="J25" s="15">
        <f t="shared" si="3"/>
        <v>0</v>
      </c>
    </row>
    <row r="26" spans="1:10" ht="12.95" customHeight="1">
      <c r="A26" s="112"/>
      <c r="B26" s="69" t="s">
        <v>66</v>
      </c>
      <c r="C26" s="65" t="s">
        <v>75</v>
      </c>
      <c r="D26" s="67"/>
      <c r="E26" s="66">
        <v>3419</v>
      </c>
      <c r="F26" s="66">
        <v>5492</v>
      </c>
      <c r="G26" s="67"/>
      <c r="H26" s="70">
        <v>0</v>
      </c>
      <c r="I26" s="80">
        <v>69</v>
      </c>
      <c r="J26" s="70">
        <f t="shared" si="3"/>
        <v>69</v>
      </c>
    </row>
    <row r="27" spans="1:10" ht="12.95" customHeight="1">
      <c r="A27" s="112"/>
      <c r="B27" s="69" t="s">
        <v>67</v>
      </c>
      <c r="C27" s="65" t="s">
        <v>75</v>
      </c>
      <c r="D27" s="67"/>
      <c r="E27" s="66">
        <v>3312</v>
      </c>
      <c r="F27" s="66">
        <v>5492</v>
      </c>
      <c r="G27" s="67"/>
      <c r="H27" s="70">
        <v>0</v>
      </c>
      <c r="I27" s="80">
        <v>25.6</v>
      </c>
      <c r="J27" s="70">
        <f t="shared" si="3"/>
        <v>25.6</v>
      </c>
    </row>
    <row r="28" spans="1:10" ht="12.95" customHeight="1">
      <c r="A28" s="113"/>
      <c r="B28" s="69" t="s">
        <v>68</v>
      </c>
      <c r="C28" s="65" t="s">
        <v>75</v>
      </c>
      <c r="D28" s="67"/>
      <c r="E28" s="66">
        <v>3280</v>
      </c>
      <c r="F28" s="66">
        <v>5492</v>
      </c>
      <c r="G28" s="67"/>
      <c r="H28" s="70">
        <v>0</v>
      </c>
      <c r="I28" s="80">
        <v>5.4</v>
      </c>
      <c r="J28" s="70">
        <f t="shared" si="3"/>
        <v>5.4</v>
      </c>
    </row>
    <row r="29" spans="1:10" ht="12.95" customHeight="1">
      <c r="A29" s="92" t="s">
        <v>63</v>
      </c>
      <c r="B29" s="68" t="s">
        <v>70</v>
      </c>
      <c r="C29" s="13"/>
      <c r="D29" s="14"/>
      <c r="E29" s="11">
        <v>5212</v>
      </c>
      <c r="F29" s="11">
        <v>5169</v>
      </c>
      <c r="G29" s="14"/>
      <c r="H29" s="15">
        <v>365</v>
      </c>
      <c r="I29" s="71">
        <v>-45</v>
      </c>
      <c r="J29" s="15">
        <f t="shared" si="3"/>
        <v>320</v>
      </c>
    </row>
    <row r="30" spans="1:10" ht="12.95" customHeight="1">
      <c r="A30" s="111" t="s">
        <v>64</v>
      </c>
      <c r="B30" s="68" t="s">
        <v>74</v>
      </c>
      <c r="C30" s="13"/>
      <c r="D30" s="14" t="s">
        <v>76</v>
      </c>
      <c r="E30" s="11">
        <v>3113</v>
      </c>
      <c r="F30" s="11">
        <v>5169</v>
      </c>
      <c r="G30" s="14" t="s">
        <v>77</v>
      </c>
      <c r="H30" s="15">
        <v>526.48</v>
      </c>
      <c r="I30" s="71">
        <v>-26.7</v>
      </c>
      <c r="J30" s="15">
        <f t="shared" si="3"/>
        <v>499.78000000000003</v>
      </c>
    </row>
    <row r="31" spans="1:10" ht="12.95" customHeight="1">
      <c r="A31" s="112"/>
      <c r="B31" s="68" t="s">
        <v>78</v>
      </c>
      <c r="C31" s="13"/>
      <c r="D31" s="14" t="s">
        <v>76</v>
      </c>
      <c r="E31" s="11">
        <v>3113</v>
      </c>
      <c r="F31" s="11">
        <v>5164</v>
      </c>
      <c r="G31" s="14" t="s">
        <v>77</v>
      </c>
      <c r="H31" s="15">
        <v>7</v>
      </c>
      <c r="I31" s="71">
        <v>5.4</v>
      </c>
      <c r="J31" s="15">
        <f t="shared" si="3"/>
        <v>12.4</v>
      </c>
    </row>
    <row r="32" spans="1:10" ht="12.95" customHeight="1">
      <c r="A32" s="112"/>
      <c r="B32" s="68" t="s">
        <v>79</v>
      </c>
      <c r="C32" s="13"/>
      <c r="D32" s="14" t="s">
        <v>76</v>
      </c>
      <c r="E32" s="11">
        <v>3113</v>
      </c>
      <c r="F32" s="11">
        <v>5163</v>
      </c>
      <c r="G32" s="14" t="s">
        <v>77</v>
      </c>
      <c r="H32" s="15">
        <v>1</v>
      </c>
      <c r="I32" s="71">
        <v>1</v>
      </c>
      <c r="J32" s="15">
        <f t="shared" si="3"/>
        <v>2</v>
      </c>
    </row>
    <row r="33" spans="1:10" ht="12.95" customHeight="1">
      <c r="A33" s="112"/>
      <c r="B33" s="69" t="s">
        <v>101</v>
      </c>
      <c r="C33" s="65" t="s">
        <v>75</v>
      </c>
      <c r="D33" s="67" t="s">
        <v>76</v>
      </c>
      <c r="E33" s="66">
        <v>3113</v>
      </c>
      <c r="F33" s="66">
        <v>5137</v>
      </c>
      <c r="G33" s="67" t="s">
        <v>77</v>
      </c>
      <c r="H33" s="70">
        <v>0</v>
      </c>
      <c r="I33" s="80">
        <v>20.3</v>
      </c>
      <c r="J33" s="70">
        <f t="shared" si="3"/>
        <v>20.3</v>
      </c>
    </row>
    <row r="34" spans="1:10" ht="12.95" customHeight="1">
      <c r="A34" s="112"/>
      <c r="B34" s="68" t="s">
        <v>85</v>
      </c>
      <c r="C34" s="13"/>
      <c r="D34" s="14" t="s">
        <v>86</v>
      </c>
      <c r="E34" s="11">
        <v>3113</v>
      </c>
      <c r="F34" s="11">
        <v>5011</v>
      </c>
      <c r="G34" s="14" t="s">
        <v>77</v>
      </c>
      <c r="H34" s="15">
        <v>594</v>
      </c>
      <c r="I34" s="71">
        <v>-3.8</v>
      </c>
      <c r="J34" s="15">
        <f t="shared" si="3"/>
        <v>590.2</v>
      </c>
    </row>
    <row r="35" spans="1:10" ht="12.95" customHeight="1">
      <c r="A35" s="113"/>
      <c r="B35" s="69" t="s">
        <v>80</v>
      </c>
      <c r="C35" s="65" t="s">
        <v>75</v>
      </c>
      <c r="D35" s="67" t="s">
        <v>86</v>
      </c>
      <c r="E35" s="66">
        <v>3113</v>
      </c>
      <c r="F35" s="66">
        <v>5424</v>
      </c>
      <c r="G35" s="67" t="s">
        <v>77</v>
      </c>
      <c r="H35" s="70">
        <v>0</v>
      </c>
      <c r="I35" s="80">
        <v>3.8</v>
      </c>
      <c r="J35" s="70">
        <f t="shared" si="3"/>
        <v>3.8</v>
      </c>
    </row>
    <row r="36" spans="1:10" ht="12.95" customHeight="1">
      <c r="A36" s="111" t="s">
        <v>95</v>
      </c>
      <c r="B36" s="68" t="s">
        <v>96</v>
      </c>
      <c r="C36" s="13"/>
      <c r="D36" s="14"/>
      <c r="E36" s="11">
        <v>3113</v>
      </c>
      <c r="F36" s="11">
        <v>5171</v>
      </c>
      <c r="G36" s="14" t="s">
        <v>98</v>
      </c>
      <c r="H36" s="15">
        <v>450</v>
      </c>
      <c r="I36" s="71">
        <v>85</v>
      </c>
      <c r="J36" s="15">
        <f t="shared" si="3"/>
        <v>535</v>
      </c>
    </row>
    <row r="37" spans="1:10" ht="12.95" customHeight="1">
      <c r="A37" s="112"/>
      <c r="B37" s="68" t="s">
        <v>97</v>
      </c>
      <c r="C37" s="13"/>
      <c r="D37" s="14"/>
      <c r="E37" s="11">
        <v>3113</v>
      </c>
      <c r="F37" s="11">
        <v>5171</v>
      </c>
      <c r="G37" s="14" t="s">
        <v>99</v>
      </c>
      <c r="H37" s="15">
        <v>150</v>
      </c>
      <c r="I37" s="71">
        <v>-85</v>
      </c>
      <c r="J37" s="15">
        <f t="shared" si="3"/>
        <v>65</v>
      </c>
    </row>
    <row r="38" spans="1:10" ht="12.95" customHeight="1">
      <c r="A38" s="113"/>
      <c r="B38" s="68" t="s">
        <v>100</v>
      </c>
      <c r="C38" s="13"/>
      <c r="D38" s="14"/>
      <c r="E38" s="11">
        <v>3639</v>
      </c>
      <c r="F38" s="11">
        <v>5169</v>
      </c>
      <c r="G38" s="14" t="s">
        <v>92</v>
      </c>
      <c r="H38" s="15">
        <v>120</v>
      </c>
      <c r="I38" s="71">
        <v>45</v>
      </c>
      <c r="J38" s="15">
        <f t="shared" si="3"/>
        <v>165</v>
      </c>
    </row>
    <row r="39" spans="1:10" ht="12.95" customHeight="1">
      <c r="A39" s="46"/>
      <c r="B39" s="42"/>
      <c r="C39" s="62"/>
      <c r="D39" s="62"/>
      <c r="E39" s="125" t="s">
        <v>21</v>
      </c>
      <c r="F39" s="126"/>
      <c r="G39" s="127"/>
      <c r="H39" s="63">
        <f>SUM(H14:H38)</f>
        <v>7140.48</v>
      </c>
      <c r="I39" s="63">
        <f>SUM(I14:I38)</f>
        <v>-83.99999999999997</v>
      </c>
      <c r="J39" s="63">
        <f>SUM(J14:J38)</f>
        <v>7056.48</v>
      </c>
    </row>
    <row r="40" spans="1:10" ht="12.95" customHeight="1">
      <c r="A40" s="85" t="s">
        <v>22</v>
      </c>
      <c r="B40" s="34"/>
      <c r="C40" s="35"/>
      <c r="D40" s="35"/>
      <c r="E40" s="36"/>
      <c r="F40" s="34"/>
      <c r="G40" s="34"/>
      <c r="H40" s="37"/>
      <c r="I40" s="37"/>
      <c r="J40" s="41"/>
    </row>
    <row r="41" spans="1:10" ht="12.95" customHeight="1">
      <c r="A41" s="87" t="s">
        <v>13</v>
      </c>
      <c r="B41" s="18" t="s">
        <v>50</v>
      </c>
      <c r="C41" s="19"/>
      <c r="D41" s="19"/>
      <c r="E41" s="19">
        <v>6171</v>
      </c>
      <c r="F41" s="19">
        <v>6122</v>
      </c>
      <c r="G41" s="19"/>
      <c r="H41" s="39">
        <v>700</v>
      </c>
      <c r="I41" s="40">
        <v>84</v>
      </c>
      <c r="J41" s="21">
        <f>H41+I41</f>
        <v>784</v>
      </c>
    </row>
    <row r="42" spans="1:10" ht="12.95" customHeight="1">
      <c r="A42" s="93" t="s">
        <v>14</v>
      </c>
      <c r="B42" s="95" t="s">
        <v>71</v>
      </c>
      <c r="C42" s="65" t="s">
        <v>75</v>
      </c>
      <c r="D42" s="66"/>
      <c r="E42" s="66">
        <v>5511</v>
      </c>
      <c r="F42" s="66">
        <v>6331</v>
      </c>
      <c r="G42" s="67" t="s">
        <v>69</v>
      </c>
      <c r="H42" s="96">
        <v>0</v>
      </c>
      <c r="I42" s="97">
        <v>45</v>
      </c>
      <c r="J42" s="98">
        <f>H42+I42</f>
        <v>45</v>
      </c>
    </row>
    <row r="43" spans="1:10" ht="12.95" customHeight="1">
      <c r="A43" s="111" t="s">
        <v>15</v>
      </c>
      <c r="B43" s="18" t="s">
        <v>73</v>
      </c>
      <c r="C43" s="19"/>
      <c r="D43" s="19"/>
      <c r="E43" s="19">
        <v>2212</v>
      </c>
      <c r="F43" s="19">
        <v>6130</v>
      </c>
      <c r="G43" s="94" t="s">
        <v>72</v>
      </c>
      <c r="H43" s="39">
        <v>500</v>
      </c>
      <c r="I43" s="40">
        <v>-150</v>
      </c>
      <c r="J43" s="21">
        <f aca="true" t="shared" si="4" ref="J43:J49">H43+I43</f>
        <v>350</v>
      </c>
    </row>
    <row r="44" spans="1:10" ht="12.95" customHeight="1">
      <c r="A44" s="113"/>
      <c r="B44" s="18" t="s">
        <v>84</v>
      </c>
      <c r="C44" s="19"/>
      <c r="D44" s="19"/>
      <c r="E44" s="19">
        <v>2219</v>
      </c>
      <c r="F44" s="19">
        <v>6130</v>
      </c>
      <c r="G44" s="94" t="s">
        <v>72</v>
      </c>
      <c r="H44" s="39">
        <v>500</v>
      </c>
      <c r="I44" s="40">
        <v>150</v>
      </c>
      <c r="J44" s="21">
        <f t="shared" si="4"/>
        <v>650</v>
      </c>
    </row>
    <row r="45" spans="1:10" ht="12.95" customHeight="1">
      <c r="A45" s="111" t="s">
        <v>38</v>
      </c>
      <c r="B45" s="95" t="s">
        <v>87</v>
      </c>
      <c r="C45" s="65" t="s">
        <v>75</v>
      </c>
      <c r="D45" s="66"/>
      <c r="E45" s="66">
        <v>2219</v>
      </c>
      <c r="F45" s="66">
        <v>6121</v>
      </c>
      <c r="G45" s="67" t="s">
        <v>88</v>
      </c>
      <c r="H45" s="96">
        <v>0</v>
      </c>
      <c r="I45" s="97">
        <v>116</v>
      </c>
      <c r="J45" s="98">
        <f t="shared" si="4"/>
        <v>116</v>
      </c>
    </row>
    <row r="46" spans="1:10" ht="12.95" customHeight="1">
      <c r="A46" s="112"/>
      <c r="B46" s="18" t="s">
        <v>90</v>
      </c>
      <c r="C46" s="100"/>
      <c r="D46" s="19"/>
      <c r="E46" s="19">
        <v>2333</v>
      </c>
      <c r="F46" s="19">
        <v>6121</v>
      </c>
      <c r="G46" s="94" t="s">
        <v>89</v>
      </c>
      <c r="H46" s="39">
        <v>250</v>
      </c>
      <c r="I46" s="40">
        <v>-116</v>
      </c>
      <c r="J46" s="21">
        <f t="shared" si="4"/>
        <v>134</v>
      </c>
    </row>
    <row r="47" spans="1:10" ht="12.95" customHeight="1">
      <c r="A47" s="112"/>
      <c r="B47" s="99" t="s">
        <v>93</v>
      </c>
      <c r="C47" s="65" t="s">
        <v>75</v>
      </c>
      <c r="D47" s="66"/>
      <c r="E47" s="66">
        <v>3639</v>
      </c>
      <c r="F47" s="66">
        <v>6121</v>
      </c>
      <c r="G47" s="67" t="s">
        <v>91</v>
      </c>
      <c r="H47" s="96">
        <v>0</v>
      </c>
      <c r="I47" s="97">
        <v>60</v>
      </c>
      <c r="J47" s="98">
        <f t="shared" si="4"/>
        <v>60</v>
      </c>
    </row>
    <row r="48" spans="1:10" ht="12.95" customHeight="1">
      <c r="A48" s="112"/>
      <c r="B48" s="18" t="s">
        <v>94</v>
      </c>
      <c r="C48" s="100"/>
      <c r="D48" s="19"/>
      <c r="E48" s="19">
        <v>3639</v>
      </c>
      <c r="F48" s="19">
        <v>6121</v>
      </c>
      <c r="G48" s="94" t="s">
        <v>92</v>
      </c>
      <c r="H48" s="39">
        <v>780</v>
      </c>
      <c r="I48" s="40">
        <v>-60</v>
      </c>
      <c r="J48" s="21">
        <f t="shared" si="4"/>
        <v>720</v>
      </c>
    </row>
    <row r="49" spans="1:10" ht="12.95" customHeight="1">
      <c r="A49" s="113"/>
      <c r="B49" s="18" t="s">
        <v>94</v>
      </c>
      <c r="C49" s="19"/>
      <c r="D49" s="19"/>
      <c r="E49" s="19">
        <v>3639</v>
      </c>
      <c r="F49" s="19">
        <v>6121</v>
      </c>
      <c r="G49" s="94" t="s">
        <v>92</v>
      </c>
      <c r="H49" s="39">
        <v>720</v>
      </c>
      <c r="I49" s="40">
        <v>-45</v>
      </c>
      <c r="J49" s="21">
        <f t="shared" si="4"/>
        <v>675</v>
      </c>
    </row>
    <row r="50" spans="1:10" ht="12.95" customHeight="1">
      <c r="A50" s="31"/>
      <c r="B50" s="30"/>
      <c r="C50" s="31"/>
      <c r="D50" s="31"/>
      <c r="E50" s="124" t="s">
        <v>23</v>
      </c>
      <c r="F50" s="124"/>
      <c r="G50" s="124"/>
      <c r="H50" s="61">
        <f>SUM(H41:H49)</f>
        <v>3450</v>
      </c>
      <c r="I50" s="61">
        <f>SUM(I41:I49)</f>
        <v>84</v>
      </c>
      <c r="J50" s="61">
        <f>SUM(J41:J49)</f>
        <v>3534</v>
      </c>
    </row>
    <row r="51" spans="1:10" ht="12.95" customHeight="1">
      <c r="A51" s="27" t="s">
        <v>36</v>
      </c>
      <c r="B51" s="30"/>
      <c r="D51" s="31"/>
      <c r="E51" s="72"/>
      <c r="F51" s="72"/>
      <c r="J51" s="84"/>
    </row>
    <row r="52" spans="1:13" ht="12.95" customHeight="1">
      <c r="A52" s="117" t="s">
        <v>13</v>
      </c>
      <c r="B52" s="73"/>
      <c r="C52" s="74"/>
      <c r="D52" s="74"/>
      <c r="E52" s="75"/>
      <c r="F52" s="76"/>
      <c r="G52" s="75"/>
      <c r="H52" s="77">
        <v>0</v>
      </c>
      <c r="I52" s="78">
        <v>0</v>
      </c>
      <c r="J52" s="21">
        <f>H52+I52</f>
        <v>0</v>
      </c>
      <c r="K52" s="25"/>
      <c r="L52" s="25"/>
      <c r="M52" s="25"/>
    </row>
    <row r="53" spans="1:10" ht="12.95" customHeight="1">
      <c r="A53" s="118"/>
      <c r="B53" s="12"/>
      <c r="C53" s="11"/>
      <c r="D53" s="11"/>
      <c r="E53" s="79"/>
      <c r="F53" s="76"/>
      <c r="G53" s="79"/>
      <c r="H53" s="21">
        <v>0</v>
      </c>
      <c r="I53" s="16">
        <v>0</v>
      </c>
      <c r="J53" s="21">
        <f>H53+I53</f>
        <v>0</v>
      </c>
    </row>
    <row r="54" spans="1:10" ht="12.95" customHeight="1">
      <c r="A54" s="31"/>
      <c r="B54" s="30"/>
      <c r="C54" s="31"/>
      <c r="D54" s="31"/>
      <c r="E54" s="119" t="s">
        <v>37</v>
      </c>
      <c r="F54" s="120"/>
      <c r="G54" s="121"/>
      <c r="H54" s="77">
        <f>SUM(H52:H53)</f>
        <v>0</v>
      </c>
      <c r="I54" s="78">
        <f>SUM(I52:I53)</f>
        <v>0</v>
      </c>
      <c r="J54" s="77">
        <f>SUM(J52:J53)</f>
        <v>0</v>
      </c>
    </row>
    <row r="55" spans="1:10" ht="12.95" customHeight="1">
      <c r="A55" s="31"/>
      <c r="B55" s="30"/>
      <c r="C55" s="31"/>
      <c r="D55" s="31"/>
      <c r="E55" s="43"/>
      <c r="F55" s="43"/>
      <c r="G55" s="44"/>
      <c r="H55" s="59"/>
      <c r="I55" s="60"/>
      <c r="J55" s="28"/>
    </row>
    <row r="56" spans="2:10" ht="12.95" customHeight="1">
      <c r="B56" s="45" t="s">
        <v>33</v>
      </c>
      <c r="C56" s="35"/>
      <c r="D56" s="35"/>
      <c r="E56" s="107" t="s">
        <v>16</v>
      </c>
      <c r="F56" s="108"/>
      <c r="G56" s="108"/>
      <c r="H56" s="109"/>
      <c r="I56" s="40">
        <f>I9</f>
        <v>90.15</v>
      </c>
      <c r="J56" s="40"/>
    </row>
    <row r="57" spans="2:10" ht="12.95" customHeight="1">
      <c r="B57" s="34"/>
      <c r="C57" s="35"/>
      <c r="D57" s="35"/>
      <c r="E57" s="107" t="s">
        <v>24</v>
      </c>
      <c r="F57" s="108"/>
      <c r="G57" s="108"/>
      <c r="H57" s="109"/>
      <c r="I57" s="40">
        <f>I39+I10</f>
        <v>-5.349999999999966</v>
      </c>
      <c r="J57" s="18"/>
    </row>
    <row r="58" spans="2:10" ht="12.95" customHeight="1">
      <c r="B58" s="34"/>
      <c r="C58" s="35"/>
      <c r="D58" s="35"/>
      <c r="E58" s="107" t="s">
        <v>25</v>
      </c>
      <c r="F58" s="108"/>
      <c r="G58" s="108"/>
      <c r="H58" s="109"/>
      <c r="I58" s="40">
        <f>I50+I11</f>
        <v>95.5</v>
      </c>
      <c r="J58" s="39"/>
    </row>
    <row r="59" spans="2:10" ht="12.95" customHeight="1">
      <c r="B59" s="34"/>
      <c r="C59" s="35"/>
      <c r="D59" s="35"/>
      <c r="E59" s="107" t="s">
        <v>26</v>
      </c>
      <c r="F59" s="108"/>
      <c r="G59" s="108"/>
      <c r="H59" s="109"/>
      <c r="I59" s="40">
        <f>I57+I58</f>
        <v>90.15000000000003</v>
      </c>
      <c r="J59" s="39"/>
    </row>
    <row r="60" spans="2:10" ht="12.95" customHeight="1">
      <c r="B60" s="34"/>
      <c r="C60" s="35"/>
      <c r="D60" s="35"/>
      <c r="E60" s="114" t="s">
        <v>27</v>
      </c>
      <c r="F60" s="115"/>
      <c r="G60" s="115"/>
      <c r="H60" s="116"/>
      <c r="I60" s="40">
        <f>I56-I59</f>
        <v>0</v>
      </c>
      <c r="J60" s="39"/>
    </row>
    <row r="61" spans="2:10" ht="12.95" customHeight="1">
      <c r="B61" s="34"/>
      <c r="C61" s="35"/>
      <c r="D61" s="35"/>
      <c r="E61" s="114" t="s">
        <v>28</v>
      </c>
      <c r="F61" s="115"/>
      <c r="G61" s="115"/>
      <c r="H61" s="116"/>
      <c r="I61" s="40">
        <v>0</v>
      </c>
      <c r="J61" s="39"/>
    </row>
    <row r="62" spans="5:10" ht="12.95" customHeight="1">
      <c r="E62" s="53" t="s">
        <v>29</v>
      </c>
      <c r="G62" s="34"/>
      <c r="H62" s="54">
        <v>43600</v>
      </c>
      <c r="J62" s="54">
        <v>43621</v>
      </c>
    </row>
    <row r="63" spans="2:10" ht="12.95" customHeight="1">
      <c r="B63" s="45" t="s">
        <v>34</v>
      </c>
      <c r="C63" s="35"/>
      <c r="D63" s="35"/>
      <c r="E63" s="55" t="s">
        <v>30</v>
      </c>
      <c r="F63" s="46"/>
      <c r="G63" s="47"/>
      <c r="H63" s="56">
        <v>586088.63</v>
      </c>
      <c r="I63" s="40">
        <f>I56</f>
        <v>90.15</v>
      </c>
      <c r="J63" s="40">
        <f>H63+I63</f>
        <v>586178.78</v>
      </c>
    </row>
    <row r="64" spans="2:10" ht="12.95" customHeight="1">
      <c r="B64" s="34"/>
      <c r="C64" s="35"/>
      <c r="D64" s="35"/>
      <c r="E64" s="48" t="s">
        <v>24</v>
      </c>
      <c r="F64" s="49"/>
      <c r="G64" s="38"/>
      <c r="H64" s="57">
        <v>366651.21</v>
      </c>
      <c r="I64" s="40">
        <f>I39+I10</f>
        <v>-5.349999999999966</v>
      </c>
      <c r="J64" s="39">
        <f>H64+I64</f>
        <v>366645.86000000004</v>
      </c>
    </row>
    <row r="65" spans="2:10" ht="12.95" customHeight="1">
      <c r="B65" s="34"/>
      <c r="C65" s="35"/>
      <c r="D65" s="35"/>
      <c r="E65" s="29" t="s">
        <v>25</v>
      </c>
      <c r="F65" s="34"/>
      <c r="G65" s="50"/>
      <c r="H65" s="57">
        <v>219437.42</v>
      </c>
      <c r="I65" s="40">
        <f>I50+I11</f>
        <v>95.5</v>
      </c>
      <c r="J65" s="39">
        <f>H65+I65</f>
        <v>219532.92</v>
      </c>
    </row>
    <row r="66" spans="2:10" ht="12.95" customHeight="1">
      <c r="B66" s="54" t="s">
        <v>42</v>
      </c>
      <c r="E66" s="51" t="s">
        <v>31</v>
      </c>
      <c r="F66" s="49"/>
      <c r="G66" s="38"/>
      <c r="H66" s="40">
        <f>H64+H65</f>
        <v>586088.63</v>
      </c>
      <c r="I66" s="40">
        <f>SUM(I64:I65)</f>
        <v>90.15000000000003</v>
      </c>
      <c r="J66" s="40">
        <f>SUM(J64:J65)</f>
        <v>586178.78</v>
      </c>
    </row>
    <row r="67" spans="5:10" ht="12.95" customHeight="1">
      <c r="E67" s="29" t="s">
        <v>19</v>
      </c>
      <c r="F67" s="34"/>
      <c r="G67" s="50"/>
      <c r="H67" s="39">
        <f>H63-H66</f>
        <v>0</v>
      </c>
      <c r="I67" s="40">
        <f>I63-I66</f>
        <v>0</v>
      </c>
      <c r="J67" s="39">
        <f>J63-J66</f>
        <v>0</v>
      </c>
    </row>
    <row r="68" spans="5:10" ht="12.95" customHeight="1">
      <c r="E68" s="51" t="s">
        <v>32</v>
      </c>
      <c r="F68" s="49"/>
      <c r="G68" s="38"/>
      <c r="H68" s="58">
        <v>0</v>
      </c>
      <c r="I68" s="40">
        <v>0</v>
      </c>
      <c r="J68" s="40">
        <f>H68+I68</f>
        <v>0</v>
      </c>
    </row>
    <row r="69" ht="12.95" customHeight="1"/>
    <row r="70" ht="12.95" customHeight="1"/>
    <row r="71" ht="12.95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</sheetData>
  <mergeCells count="27">
    <mergeCell ref="A5:A6"/>
    <mergeCell ref="A7:A8"/>
    <mergeCell ref="B2:B3"/>
    <mergeCell ref="E2:E3"/>
    <mergeCell ref="A14:A17"/>
    <mergeCell ref="F2:F3"/>
    <mergeCell ref="G2:G3"/>
    <mergeCell ref="E57:H57"/>
    <mergeCell ref="E50:G50"/>
    <mergeCell ref="E56:H56"/>
    <mergeCell ref="E39:G39"/>
    <mergeCell ref="E11:G11"/>
    <mergeCell ref="E12:G12"/>
    <mergeCell ref="E10:G10"/>
    <mergeCell ref="E58:H58"/>
    <mergeCell ref="E9:G9"/>
    <mergeCell ref="A30:A35"/>
    <mergeCell ref="E61:H61"/>
    <mergeCell ref="E59:H59"/>
    <mergeCell ref="E60:H60"/>
    <mergeCell ref="A52:A53"/>
    <mergeCell ref="E54:G54"/>
    <mergeCell ref="A19:A24"/>
    <mergeCell ref="A25:A28"/>
    <mergeCell ref="A43:A44"/>
    <mergeCell ref="A45:A49"/>
    <mergeCell ref="A36:A38"/>
  </mergeCells>
  <conditionalFormatting sqref="C9:D11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37">
    <cfRule type="expression" priority="16" dxfId="2" stopIfTrue="1">
      <formula>$J136="Z"</formula>
    </cfRule>
    <cfRule type="expression" priority="17" dxfId="1" stopIfTrue="1">
      <formula>$J136="T"</formula>
    </cfRule>
    <cfRule type="expression" priority="18" dxfId="0" stopIfTrue="1">
      <formula>$J136="Y"</formula>
    </cfRule>
  </conditionalFormatting>
  <conditionalFormatting sqref="H138">
    <cfRule type="expression" priority="13" dxfId="2" stopIfTrue="1">
      <formula>$J137="Z"</formula>
    </cfRule>
    <cfRule type="expression" priority="14" dxfId="1" stopIfTrue="1">
      <formula>$J137="T"</formula>
    </cfRule>
    <cfRule type="expression" priority="15" dxfId="0" stopIfTrue="1">
      <formula>$J137="Y"</formula>
    </cfRule>
  </conditionalFormatting>
  <conditionalFormatting sqref="H139">
    <cfRule type="expression" priority="10" dxfId="2" stopIfTrue="1">
      <formula>$J138="Z"</formula>
    </cfRule>
    <cfRule type="expression" priority="11" dxfId="1" stopIfTrue="1">
      <formula>$J138="T"</formula>
    </cfRule>
    <cfRule type="expression" priority="12" dxfId="0" stopIfTrue="1">
      <formula>$J138="Y"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H63:H65">
    <cfRule type="expression" priority="43" dxfId="2" stopIfTrue="1">
      <formula>$J63="Z"</formula>
    </cfRule>
    <cfRule type="expression" priority="44" dxfId="1" stopIfTrue="1">
      <formula>$J63="T"</formula>
    </cfRule>
    <cfRule type="expression" priority="45" dxfId="0" stopIfTrue="1">
      <formula>$J63="Y"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B18" sqref="B18:J20"/>
    </sheetView>
  </sheetViews>
  <sheetFormatPr defaultColWidth="9.140625" defaultRowHeight="15"/>
  <cols>
    <col min="1" max="1" width="4.57421875" style="4" customWidth="1"/>
    <col min="2" max="2" width="63.8515625" style="4" customWidth="1"/>
    <col min="3" max="3" width="5.140625" style="52" customWidth="1"/>
    <col min="4" max="4" width="7.8515625" style="52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105</v>
      </c>
      <c r="B1" s="2"/>
      <c r="C1" s="3"/>
      <c r="D1" s="3"/>
      <c r="I1" s="2"/>
      <c r="J1" s="102" t="s">
        <v>40</v>
      </c>
    </row>
    <row r="2" spans="1:10" s="2" customFormat="1" ht="15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11" t="s">
        <v>13</v>
      </c>
      <c r="B5" s="12" t="s">
        <v>107</v>
      </c>
      <c r="C5" s="13"/>
      <c r="D5" s="14"/>
      <c r="E5" s="11"/>
      <c r="F5" s="11">
        <v>4216</v>
      </c>
      <c r="G5" s="14" t="s">
        <v>103</v>
      </c>
      <c r="H5" s="21">
        <v>608.6</v>
      </c>
      <c r="I5" s="16">
        <v>-608.6</v>
      </c>
      <c r="J5" s="17">
        <f>H5+I5</f>
        <v>0</v>
      </c>
    </row>
    <row r="6" spans="1:10" ht="15">
      <c r="A6" s="112"/>
      <c r="B6" s="95" t="s">
        <v>106</v>
      </c>
      <c r="C6" s="65" t="s">
        <v>75</v>
      </c>
      <c r="D6" s="67" t="s">
        <v>104</v>
      </c>
      <c r="E6" s="66"/>
      <c r="F6" s="66">
        <v>4216</v>
      </c>
      <c r="G6" s="67" t="s">
        <v>103</v>
      </c>
      <c r="H6" s="98">
        <v>0</v>
      </c>
      <c r="I6" s="103">
        <v>593.69</v>
      </c>
      <c r="J6" s="96">
        <f>H6+I6</f>
        <v>593.69</v>
      </c>
    </row>
    <row r="7" spans="1:10" ht="15">
      <c r="A7" s="113"/>
      <c r="B7" s="12" t="s">
        <v>108</v>
      </c>
      <c r="C7" s="13"/>
      <c r="D7" s="14"/>
      <c r="E7" s="81">
        <v>2331</v>
      </c>
      <c r="F7" s="81">
        <v>6121</v>
      </c>
      <c r="G7" s="82" t="s">
        <v>103</v>
      </c>
      <c r="H7" s="21">
        <v>45</v>
      </c>
      <c r="I7" s="20">
        <v>-14.91</v>
      </c>
      <c r="J7" s="17">
        <f>H7+I7</f>
        <v>30.09</v>
      </c>
    </row>
    <row r="8" spans="1:10" s="25" customFormat="1" ht="15">
      <c r="A8" s="22"/>
      <c r="B8" s="23"/>
      <c r="C8" s="24"/>
      <c r="D8" s="24"/>
      <c r="E8" s="110" t="s">
        <v>16</v>
      </c>
      <c r="F8" s="110"/>
      <c r="G8" s="110"/>
      <c r="H8" s="20">
        <f>H5+H6</f>
        <v>608.6</v>
      </c>
      <c r="I8" s="20">
        <f aca="true" t="shared" si="0" ref="I8:J8">I5+I6</f>
        <v>-14.909999999999968</v>
      </c>
      <c r="J8" s="20">
        <f t="shared" si="0"/>
        <v>593.69</v>
      </c>
    </row>
    <row r="9" spans="1:10" s="25" customFormat="1" ht="15">
      <c r="A9" s="22"/>
      <c r="B9" s="26" t="s">
        <v>35</v>
      </c>
      <c r="C9" s="24"/>
      <c r="D9" s="24"/>
      <c r="E9" s="129" t="s">
        <v>17</v>
      </c>
      <c r="F9" s="129"/>
      <c r="G9" s="129"/>
      <c r="H9" s="20">
        <v>0</v>
      </c>
      <c r="I9" s="20">
        <v>0</v>
      </c>
      <c r="J9" s="20">
        <f aca="true" t="shared" si="1" ref="J9">J7</f>
        <v>30.09</v>
      </c>
    </row>
    <row r="10" spans="1:10" ht="15">
      <c r="A10" s="22"/>
      <c r="B10" s="27"/>
      <c r="C10" s="24"/>
      <c r="D10" s="24"/>
      <c r="E10" s="128" t="s">
        <v>18</v>
      </c>
      <c r="F10" s="128"/>
      <c r="G10" s="128"/>
      <c r="H10" s="64">
        <f>H7</f>
        <v>45</v>
      </c>
      <c r="I10" s="64">
        <f aca="true" t="shared" si="2" ref="I10:J10">I7</f>
        <v>-14.91</v>
      </c>
      <c r="J10" s="64">
        <f t="shared" si="2"/>
        <v>30.09</v>
      </c>
    </row>
    <row r="11" spans="1:10" ht="15">
      <c r="A11" s="29"/>
      <c r="B11" s="30"/>
      <c r="C11" s="31"/>
      <c r="D11" s="31"/>
      <c r="E11" s="128" t="s">
        <v>19</v>
      </c>
      <c r="F11" s="128"/>
      <c r="G11" s="128"/>
      <c r="H11" s="32">
        <f>H8-H9-H10</f>
        <v>563.6</v>
      </c>
      <c r="I11" s="32">
        <f>I8-I9-I10</f>
        <v>3.197442310920451E-14</v>
      </c>
      <c r="J11" s="32">
        <f>J8-J9-J10</f>
        <v>533.51</v>
      </c>
    </row>
    <row r="12" spans="1:11" ht="15">
      <c r="A12" s="33" t="s">
        <v>20</v>
      </c>
      <c r="B12" s="34"/>
      <c r="C12" s="35"/>
      <c r="D12" s="35"/>
      <c r="E12" s="36"/>
      <c r="F12" s="34"/>
      <c r="G12" s="34"/>
      <c r="H12" s="37"/>
      <c r="I12" s="37"/>
      <c r="J12" s="83"/>
      <c r="K12" s="34"/>
    </row>
    <row r="13" spans="1:10" ht="15">
      <c r="A13" s="111" t="s">
        <v>13</v>
      </c>
      <c r="B13" s="68"/>
      <c r="C13" s="13"/>
      <c r="D13" s="14"/>
      <c r="E13" s="11"/>
      <c r="F13" s="11"/>
      <c r="G13" s="14"/>
      <c r="H13" s="21">
        <v>0</v>
      </c>
      <c r="I13" s="16">
        <v>0</v>
      </c>
      <c r="J13" s="15">
        <f aca="true" t="shared" si="3" ref="J13:J15">H13+I13</f>
        <v>0</v>
      </c>
    </row>
    <row r="14" spans="1:10" s="25" customFormat="1" ht="15">
      <c r="A14" s="112"/>
      <c r="B14" s="68"/>
      <c r="C14" s="13"/>
      <c r="D14" s="14"/>
      <c r="E14" s="11"/>
      <c r="F14" s="11"/>
      <c r="G14" s="14"/>
      <c r="H14" s="15">
        <v>0</v>
      </c>
      <c r="I14" s="71">
        <v>0</v>
      </c>
      <c r="J14" s="15">
        <f t="shared" si="3"/>
        <v>0</v>
      </c>
    </row>
    <row r="15" spans="1:10" ht="15">
      <c r="A15" s="113"/>
      <c r="B15" s="68"/>
      <c r="C15" s="13"/>
      <c r="D15" s="14"/>
      <c r="E15" s="11"/>
      <c r="F15" s="11"/>
      <c r="G15" s="14"/>
      <c r="H15" s="15">
        <v>0</v>
      </c>
      <c r="I15" s="71">
        <v>0</v>
      </c>
      <c r="J15" s="15">
        <f t="shared" si="3"/>
        <v>0</v>
      </c>
    </row>
    <row r="16" spans="1:10" ht="15">
      <c r="A16" s="46"/>
      <c r="B16" s="42"/>
      <c r="C16" s="62"/>
      <c r="D16" s="62"/>
      <c r="E16" s="125" t="s">
        <v>21</v>
      </c>
      <c r="F16" s="126"/>
      <c r="G16" s="127"/>
      <c r="H16" s="63">
        <f>SUM(H13:H15)</f>
        <v>0</v>
      </c>
      <c r="I16" s="63">
        <f>SUM(I13:I15)</f>
        <v>0</v>
      </c>
      <c r="J16" s="63">
        <f>SUM(J13:J15)</f>
        <v>0</v>
      </c>
    </row>
    <row r="17" spans="1:10" ht="15">
      <c r="A17" s="85" t="s">
        <v>22</v>
      </c>
      <c r="B17" s="34"/>
      <c r="C17" s="35"/>
      <c r="D17" s="35"/>
      <c r="E17" s="36"/>
      <c r="F17" s="34"/>
      <c r="G17" s="34"/>
      <c r="H17" s="37"/>
      <c r="I17" s="37"/>
      <c r="J17" s="41"/>
    </row>
    <row r="18" spans="1:10" ht="15">
      <c r="A18" s="111" t="s">
        <v>13</v>
      </c>
      <c r="B18" s="18" t="s">
        <v>109</v>
      </c>
      <c r="C18" s="19"/>
      <c r="D18" s="19"/>
      <c r="E18" s="19">
        <v>6171</v>
      </c>
      <c r="F18" s="19">
        <v>6121</v>
      </c>
      <c r="G18" s="19">
        <v>9347</v>
      </c>
      <c r="H18" s="39">
        <v>1500</v>
      </c>
      <c r="I18" s="40">
        <v>1600</v>
      </c>
      <c r="J18" s="21">
        <f>H18+I18</f>
        <v>3100</v>
      </c>
    </row>
    <row r="19" spans="1:10" s="25" customFormat="1" ht="15">
      <c r="A19" s="112"/>
      <c r="B19" s="12" t="s">
        <v>110</v>
      </c>
      <c r="C19" s="13"/>
      <c r="D19" s="11"/>
      <c r="E19" s="11">
        <v>3632</v>
      </c>
      <c r="F19" s="11">
        <v>6121</v>
      </c>
      <c r="G19" s="14" t="s">
        <v>111</v>
      </c>
      <c r="H19" s="17">
        <v>1100</v>
      </c>
      <c r="I19" s="101">
        <v>-500</v>
      </c>
      <c r="J19" s="21">
        <f>H19+I19</f>
        <v>600</v>
      </c>
    </row>
    <row r="20" spans="1:10" ht="15">
      <c r="A20" s="113"/>
      <c r="B20" s="18" t="s">
        <v>112</v>
      </c>
      <c r="C20" s="19"/>
      <c r="D20" s="19"/>
      <c r="E20" s="19">
        <v>3612</v>
      </c>
      <c r="F20" s="19">
        <v>6121</v>
      </c>
      <c r="G20" s="94" t="s">
        <v>113</v>
      </c>
      <c r="H20" s="39">
        <v>2300</v>
      </c>
      <c r="I20" s="40">
        <v>-1100</v>
      </c>
      <c r="J20" s="21">
        <f aca="true" t="shared" si="4" ref="J20">H20+I20</f>
        <v>1200</v>
      </c>
    </row>
    <row r="21" spans="1:10" ht="12.95" customHeight="1">
      <c r="A21" s="31"/>
      <c r="B21" s="30"/>
      <c r="C21" s="31"/>
      <c r="D21" s="31"/>
      <c r="E21" s="124" t="s">
        <v>23</v>
      </c>
      <c r="F21" s="124"/>
      <c r="G21" s="124"/>
      <c r="H21" s="61">
        <f>SUM(H18:H20)</f>
        <v>4900</v>
      </c>
      <c r="I21" s="61">
        <f>SUM(I18:I20)</f>
        <v>0</v>
      </c>
      <c r="J21" s="61">
        <f>SUM(J18:J20)</f>
        <v>4900</v>
      </c>
    </row>
    <row r="22" spans="1:10" ht="12.95" customHeight="1">
      <c r="A22" s="27" t="s">
        <v>36</v>
      </c>
      <c r="B22" s="30"/>
      <c r="D22" s="31"/>
      <c r="E22" s="72"/>
      <c r="F22" s="72"/>
      <c r="J22" s="84"/>
    </row>
    <row r="23" spans="1:13" ht="12.95" customHeight="1">
      <c r="A23" s="117" t="s">
        <v>13</v>
      </c>
      <c r="B23" s="73"/>
      <c r="C23" s="74"/>
      <c r="D23" s="74"/>
      <c r="E23" s="75"/>
      <c r="F23" s="76"/>
      <c r="G23" s="75"/>
      <c r="H23" s="77">
        <v>0</v>
      </c>
      <c r="I23" s="78">
        <v>0</v>
      </c>
      <c r="J23" s="21">
        <f>H23+I23</f>
        <v>0</v>
      </c>
      <c r="K23" s="25"/>
      <c r="L23" s="25"/>
      <c r="M23" s="25"/>
    </row>
    <row r="24" spans="1:10" ht="12.95" customHeight="1">
      <c r="A24" s="118"/>
      <c r="B24" s="12"/>
      <c r="C24" s="11"/>
      <c r="D24" s="11"/>
      <c r="E24" s="79"/>
      <c r="F24" s="76"/>
      <c r="G24" s="79"/>
      <c r="H24" s="21">
        <v>0</v>
      </c>
      <c r="I24" s="16">
        <v>0</v>
      </c>
      <c r="J24" s="21">
        <f>H24+I24</f>
        <v>0</v>
      </c>
    </row>
    <row r="25" spans="1:10" ht="12.95" customHeight="1">
      <c r="A25" s="31"/>
      <c r="B25" s="30"/>
      <c r="C25" s="31"/>
      <c r="D25" s="31"/>
      <c r="E25" s="119" t="s">
        <v>37</v>
      </c>
      <c r="F25" s="120"/>
      <c r="G25" s="121"/>
      <c r="H25" s="77">
        <f>SUM(H23:H24)</f>
        <v>0</v>
      </c>
      <c r="I25" s="78">
        <f>SUM(I23:I24)</f>
        <v>0</v>
      </c>
      <c r="J25" s="77">
        <f>SUM(J23:J24)</f>
        <v>0</v>
      </c>
    </row>
    <row r="26" spans="1:10" ht="12.95" customHeight="1">
      <c r="A26" s="31"/>
      <c r="B26" s="30"/>
      <c r="C26" s="31"/>
      <c r="D26" s="31"/>
      <c r="E26" s="43"/>
      <c r="F26" s="43"/>
      <c r="G26" s="44"/>
      <c r="H26" s="59"/>
      <c r="I26" s="60"/>
      <c r="J26" s="28"/>
    </row>
    <row r="27" spans="2:10" ht="12.95" customHeight="1">
      <c r="B27" s="45" t="s">
        <v>33</v>
      </c>
      <c r="C27" s="35"/>
      <c r="D27" s="35"/>
      <c r="E27" s="107" t="s">
        <v>16</v>
      </c>
      <c r="F27" s="108"/>
      <c r="G27" s="108"/>
      <c r="H27" s="109"/>
      <c r="I27" s="40">
        <f>I8</f>
        <v>-14.909999999999968</v>
      </c>
      <c r="J27" s="40"/>
    </row>
    <row r="28" spans="2:10" ht="12.95" customHeight="1">
      <c r="B28" s="34"/>
      <c r="C28" s="35"/>
      <c r="D28" s="35"/>
      <c r="E28" s="107" t="s">
        <v>24</v>
      </c>
      <c r="F28" s="108"/>
      <c r="G28" s="108"/>
      <c r="H28" s="109"/>
      <c r="I28" s="40">
        <f>I16+I9</f>
        <v>0</v>
      </c>
      <c r="J28" s="18"/>
    </row>
    <row r="29" spans="2:10" ht="12.95" customHeight="1">
      <c r="B29" s="34"/>
      <c r="C29" s="35"/>
      <c r="D29" s="35"/>
      <c r="E29" s="107" t="s">
        <v>25</v>
      </c>
      <c r="F29" s="108"/>
      <c r="G29" s="108"/>
      <c r="H29" s="109"/>
      <c r="I29" s="40">
        <f>I21+I10</f>
        <v>-14.91</v>
      </c>
      <c r="J29" s="39"/>
    </row>
    <row r="30" spans="2:10" ht="12.95" customHeight="1">
      <c r="B30" s="34"/>
      <c r="C30" s="35"/>
      <c r="D30" s="35"/>
      <c r="E30" s="107" t="s">
        <v>26</v>
      </c>
      <c r="F30" s="108"/>
      <c r="G30" s="108"/>
      <c r="H30" s="109"/>
      <c r="I30" s="40">
        <f>I28+I29</f>
        <v>-14.91</v>
      </c>
      <c r="J30" s="39"/>
    </row>
    <row r="31" spans="2:10" ht="12.95" customHeight="1">
      <c r="B31" s="34"/>
      <c r="C31" s="35"/>
      <c r="D31" s="35"/>
      <c r="E31" s="114" t="s">
        <v>27</v>
      </c>
      <c r="F31" s="115"/>
      <c r="G31" s="115"/>
      <c r="H31" s="116"/>
      <c r="I31" s="40">
        <f>I27-I30</f>
        <v>3.197442310920451E-14</v>
      </c>
      <c r="J31" s="39"/>
    </row>
    <row r="32" spans="2:10" ht="12.95" customHeight="1">
      <c r="B32" s="34"/>
      <c r="C32" s="35"/>
      <c r="D32" s="35"/>
      <c r="E32" s="114" t="s">
        <v>28</v>
      </c>
      <c r="F32" s="115"/>
      <c r="G32" s="115"/>
      <c r="H32" s="116"/>
      <c r="I32" s="40">
        <v>0</v>
      </c>
      <c r="J32" s="39"/>
    </row>
    <row r="33" spans="5:10" ht="12.95" customHeight="1">
      <c r="E33" s="53" t="s">
        <v>29</v>
      </c>
      <c r="G33" s="34"/>
      <c r="H33" s="54">
        <v>43621</v>
      </c>
      <c r="J33" s="54">
        <v>43621</v>
      </c>
    </row>
    <row r="34" spans="2:10" ht="12.95" customHeight="1">
      <c r="B34" s="45" t="s">
        <v>34</v>
      </c>
      <c r="C34" s="35"/>
      <c r="D34" s="35"/>
      <c r="E34" s="55" t="s">
        <v>30</v>
      </c>
      <c r="F34" s="46"/>
      <c r="G34" s="47"/>
      <c r="H34" s="56">
        <v>586178.78</v>
      </c>
      <c r="I34" s="40">
        <f>I27</f>
        <v>-14.909999999999968</v>
      </c>
      <c r="J34" s="40">
        <f>H34+I34</f>
        <v>586163.87</v>
      </c>
    </row>
    <row r="35" spans="2:10" ht="12.95" customHeight="1">
      <c r="B35" s="34"/>
      <c r="C35" s="35"/>
      <c r="D35" s="35"/>
      <c r="E35" s="48" t="s">
        <v>24</v>
      </c>
      <c r="F35" s="49"/>
      <c r="G35" s="38"/>
      <c r="H35" s="57">
        <v>366645.86</v>
      </c>
      <c r="I35" s="40">
        <f>I16+I9</f>
        <v>0</v>
      </c>
      <c r="J35" s="39">
        <f>H35+I35</f>
        <v>366645.86</v>
      </c>
    </row>
    <row r="36" spans="2:10" ht="15">
      <c r="B36" s="34"/>
      <c r="C36" s="35"/>
      <c r="D36" s="35"/>
      <c r="E36" s="29" t="s">
        <v>25</v>
      </c>
      <c r="F36" s="34"/>
      <c r="G36" s="50"/>
      <c r="H36" s="57">
        <v>219532.92</v>
      </c>
      <c r="I36" s="40">
        <f>I21+I10</f>
        <v>-14.91</v>
      </c>
      <c r="J36" s="39">
        <f>H36+I36</f>
        <v>219518.01</v>
      </c>
    </row>
    <row r="37" spans="2:10" ht="15">
      <c r="B37" s="54" t="s">
        <v>42</v>
      </c>
      <c r="E37" s="51" t="s">
        <v>31</v>
      </c>
      <c r="F37" s="49"/>
      <c r="G37" s="38"/>
      <c r="H37" s="40">
        <f>H35+H36</f>
        <v>586178.78</v>
      </c>
      <c r="I37" s="40">
        <f>SUM(I35:I36)</f>
        <v>-14.91</v>
      </c>
      <c r="J37" s="40">
        <f>SUM(J35:J36)</f>
        <v>586163.87</v>
      </c>
    </row>
    <row r="38" spans="5:10" ht="15">
      <c r="E38" s="29" t="s">
        <v>19</v>
      </c>
      <c r="F38" s="34"/>
      <c r="G38" s="50"/>
      <c r="H38" s="39">
        <f>H34-H37</f>
        <v>0</v>
      </c>
      <c r="I38" s="40">
        <f>I34-I37</f>
        <v>3.197442310920451E-14</v>
      </c>
      <c r="J38" s="39">
        <f>J34-J37</f>
        <v>0</v>
      </c>
    </row>
    <row r="39" spans="5:10" ht="15">
      <c r="E39" s="51" t="s">
        <v>32</v>
      </c>
      <c r="F39" s="49"/>
      <c r="G39" s="38"/>
      <c r="H39" s="58">
        <v>0</v>
      </c>
      <c r="I39" s="40">
        <v>0</v>
      </c>
      <c r="J39" s="40">
        <f>H39+I39</f>
        <v>0</v>
      </c>
    </row>
  </sheetData>
  <mergeCells count="21">
    <mergeCell ref="B2:B3"/>
    <mergeCell ref="E2:E3"/>
    <mergeCell ref="F2:F3"/>
    <mergeCell ref="G2:G3"/>
    <mergeCell ref="E30:H30"/>
    <mergeCell ref="E31:H31"/>
    <mergeCell ref="E32:H32"/>
    <mergeCell ref="A5:A7"/>
    <mergeCell ref="E21:G21"/>
    <mergeCell ref="A23:A24"/>
    <mergeCell ref="E25:G25"/>
    <mergeCell ref="E27:H27"/>
    <mergeCell ref="E28:H28"/>
    <mergeCell ref="E29:H29"/>
    <mergeCell ref="E16:G16"/>
    <mergeCell ref="E8:G8"/>
    <mergeCell ref="E9:G9"/>
    <mergeCell ref="E10:G10"/>
    <mergeCell ref="E11:G11"/>
    <mergeCell ref="A13:A15"/>
    <mergeCell ref="A18:A20"/>
  </mergeCells>
  <conditionalFormatting sqref="C8:D1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08">
    <cfRule type="expression" priority="13" dxfId="2" stopIfTrue="1">
      <formula>$J107="Z"</formula>
    </cfRule>
    <cfRule type="expression" priority="14" dxfId="1" stopIfTrue="1">
      <formula>$J107="T"</formula>
    </cfRule>
    <cfRule type="expression" priority="15" dxfId="0" stopIfTrue="1">
      <formula>$J107="Y"</formula>
    </cfRule>
  </conditionalFormatting>
  <conditionalFormatting sqref="H109">
    <cfRule type="expression" priority="10" dxfId="2" stopIfTrue="1">
      <formula>$J108="Z"</formula>
    </cfRule>
    <cfRule type="expression" priority="11" dxfId="1" stopIfTrue="1">
      <formula>$J108="T"</formula>
    </cfRule>
    <cfRule type="expression" priority="12" dxfId="0" stopIfTrue="1">
      <formula>$J108="Y"</formula>
    </cfRule>
  </conditionalFormatting>
  <conditionalFormatting sqref="H110">
    <cfRule type="expression" priority="7" dxfId="2" stopIfTrue="1">
      <formula>$J109="Z"</formula>
    </cfRule>
    <cfRule type="expression" priority="8" dxfId="1" stopIfTrue="1">
      <formula>$J109="T"</formula>
    </cfRule>
    <cfRule type="expression" priority="9" dxfId="0" stopIfTrue="1">
      <formula>$J109="Y"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34:H36">
    <cfRule type="expression" priority="1" dxfId="2" stopIfTrue="1">
      <formula>$J34="Z"</formula>
    </cfRule>
    <cfRule type="expression" priority="2" dxfId="1" stopIfTrue="1">
      <formula>$J34="T"</formula>
    </cfRule>
    <cfRule type="expression" priority="3" dxfId="0" stopIfTrue="1">
      <formula>$J34="Y"</formula>
    </cfRule>
  </conditionalFormatting>
  <printOptions/>
  <pageMargins left="0.31496062992125984" right="0.31496062992125984" top="0.3937007874015748" bottom="0.7874015748031497" header="0.31496062992125984" footer="0.31496062992125984"/>
  <pageSetup horizontalDpi="600" verticalDpi="600" orientation="landscape" paperSize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52">
      <selection activeCell="B54" sqref="B54"/>
    </sheetView>
  </sheetViews>
  <sheetFormatPr defaultColWidth="9.140625" defaultRowHeight="15"/>
  <cols>
    <col min="1" max="1" width="4.57421875" style="4" customWidth="1"/>
    <col min="2" max="2" width="70.140625" style="4" customWidth="1"/>
    <col min="3" max="3" width="6.00390625" style="52" customWidth="1"/>
    <col min="4" max="4" width="10.00390625" style="52" bestFit="1" customWidth="1"/>
    <col min="5" max="7" width="6.7109375" style="4" customWidth="1"/>
    <col min="8" max="8" width="11.00390625" style="4" customWidth="1"/>
    <col min="9" max="9" width="10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39</v>
      </c>
      <c r="B1" s="2"/>
      <c r="C1" s="3"/>
      <c r="D1" s="3"/>
      <c r="H1" s="2" t="s">
        <v>115</v>
      </c>
      <c r="I1" s="2"/>
      <c r="J1" s="1"/>
    </row>
    <row r="2" spans="1:10" s="2" customFormat="1" ht="15">
      <c r="A2" s="5" t="s">
        <v>0</v>
      </c>
      <c r="B2" s="122" t="s">
        <v>1</v>
      </c>
      <c r="C2" s="5"/>
      <c r="D2" s="5" t="s">
        <v>2</v>
      </c>
      <c r="E2" s="122" t="s">
        <v>3</v>
      </c>
      <c r="F2" s="122" t="s">
        <v>4</v>
      </c>
      <c r="G2" s="122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3"/>
      <c r="C3" s="6"/>
      <c r="D3" s="6" t="s">
        <v>10</v>
      </c>
      <c r="E3" s="123"/>
      <c r="F3" s="123"/>
      <c r="G3" s="123"/>
      <c r="H3" s="6" t="s">
        <v>11</v>
      </c>
      <c r="I3" s="6" t="s">
        <v>41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30" t="s">
        <v>13</v>
      </c>
      <c r="B5" s="12" t="s">
        <v>44</v>
      </c>
      <c r="C5" s="13"/>
      <c r="D5" s="14"/>
      <c r="E5" s="11"/>
      <c r="F5" s="11">
        <v>1334</v>
      </c>
      <c r="G5" s="14"/>
      <c r="H5" s="21">
        <v>48.22</v>
      </c>
      <c r="I5" s="16">
        <v>11.5</v>
      </c>
      <c r="J5" s="17">
        <f aca="true" t="shared" si="0" ref="J5:J11">H5+I5</f>
        <v>59.72</v>
      </c>
    </row>
    <row r="6" spans="1:10" ht="15">
      <c r="A6" s="130"/>
      <c r="B6" s="12" t="s">
        <v>43</v>
      </c>
      <c r="C6" s="13"/>
      <c r="D6" s="14"/>
      <c r="E6" s="11">
        <v>3319</v>
      </c>
      <c r="F6" s="11">
        <v>6127</v>
      </c>
      <c r="G6" s="14"/>
      <c r="H6" s="21">
        <v>345</v>
      </c>
      <c r="I6" s="16">
        <v>11.5</v>
      </c>
      <c r="J6" s="17">
        <f t="shared" si="0"/>
        <v>356.5</v>
      </c>
    </row>
    <row r="7" spans="1:10" ht="15">
      <c r="A7" s="130" t="s">
        <v>14</v>
      </c>
      <c r="B7" s="12" t="s">
        <v>83</v>
      </c>
      <c r="C7" s="13"/>
      <c r="D7" s="14"/>
      <c r="E7" s="81">
        <v>3635</v>
      </c>
      <c r="F7" s="81">
        <v>2324</v>
      </c>
      <c r="G7" s="82" t="s">
        <v>81</v>
      </c>
      <c r="H7" s="21">
        <v>0</v>
      </c>
      <c r="I7" s="20">
        <v>78.65</v>
      </c>
      <c r="J7" s="17">
        <f t="shared" si="0"/>
        <v>78.65</v>
      </c>
    </row>
    <row r="8" spans="1:10" ht="15">
      <c r="A8" s="130"/>
      <c r="B8" s="12" t="s">
        <v>82</v>
      </c>
      <c r="C8" s="13"/>
      <c r="D8" s="14"/>
      <c r="E8" s="81">
        <v>3635</v>
      </c>
      <c r="F8" s="81">
        <v>5169</v>
      </c>
      <c r="G8" s="82" t="s">
        <v>81</v>
      </c>
      <c r="H8" s="15">
        <v>0</v>
      </c>
      <c r="I8" s="20">
        <v>78.65</v>
      </c>
      <c r="J8" s="86">
        <f t="shared" si="0"/>
        <v>78.65</v>
      </c>
    </row>
    <row r="9" spans="1:10" ht="15">
      <c r="A9" s="111" t="s">
        <v>15</v>
      </c>
      <c r="B9" s="12" t="s">
        <v>107</v>
      </c>
      <c r="C9" s="13"/>
      <c r="D9" s="14"/>
      <c r="E9" s="11"/>
      <c r="F9" s="11">
        <v>4216</v>
      </c>
      <c r="G9" s="14" t="s">
        <v>103</v>
      </c>
      <c r="H9" s="21">
        <v>608.6</v>
      </c>
      <c r="I9" s="16">
        <v>-608.6</v>
      </c>
      <c r="J9" s="17">
        <f t="shared" si="0"/>
        <v>0</v>
      </c>
    </row>
    <row r="10" spans="1:10" ht="15">
      <c r="A10" s="112"/>
      <c r="B10" s="95" t="s">
        <v>106</v>
      </c>
      <c r="C10" s="65" t="s">
        <v>75</v>
      </c>
      <c r="D10" s="67" t="s">
        <v>104</v>
      </c>
      <c r="E10" s="66"/>
      <c r="F10" s="66">
        <v>4216</v>
      </c>
      <c r="G10" s="67" t="s">
        <v>103</v>
      </c>
      <c r="H10" s="98">
        <v>0</v>
      </c>
      <c r="I10" s="103">
        <v>593.69</v>
      </c>
      <c r="J10" s="96">
        <f t="shared" si="0"/>
        <v>593.69</v>
      </c>
    </row>
    <row r="11" spans="1:10" ht="15">
      <c r="A11" s="113"/>
      <c r="B11" s="12" t="s">
        <v>108</v>
      </c>
      <c r="C11" s="13"/>
      <c r="D11" s="14"/>
      <c r="E11" s="81">
        <v>2331</v>
      </c>
      <c r="F11" s="81">
        <v>6121</v>
      </c>
      <c r="G11" s="82" t="s">
        <v>103</v>
      </c>
      <c r="H11" s="21">
        <v>45</v>
      </c>
      <c r="I11" s="20">
        <v>-14.91</v>
      </c>
      <c r="J11" s="17">
        <f t="shared" si="0"/>
        <v>30.09</v>
      </c>
    </row>
    <row r="12" spans="1:10" s="25" customFormat="1" ht="15">
      <c r="A12" s="22"/>
      <c r="B12" s="23"/>
      <c r="C12" s="24"/>
      <c r="D12" s="24"/>
      <c r="E12" s="110" t="s">
        <v>16</v>
      </c>
      <c r="F12" s="110"/>
      <c r="G12" s="110"/>
      <c r="H12" s="20">
        <f>H5+H7+H9+H10</f>
        <v>656.82</v>
      </c>
      <c r="I12" s="20">
        <f aca="true" t="shared" si="1" ref="I12:J12">I5+I7+I9+I10</f>
        <v>75.24000000000001</v>
      </c>
      <c r="J12" s="20">
        <f t="shared" si="1"/>
        <v>732.0600000000001</v>
      </c>
    </row>
    <row r="13" spans="1:10" s="25" customFormat="1" ht="15">
      <c r="A13" s="22"/>
      <c r="B13" s="26" t="s">
        <v>35</v>
      </c>
      <c r="C13" s="24"/>
      <c r="D13" s="24"/>
      <c r="E13" s="129" t="s">
        <v>17</v>
      </c>
      <c r="F13" s="129"/>
      <c r="G13" s="129"/>
      <c r="H13" s="20">
        <f>H8</f>
        <v>0</v>
      </c>
      <c r="I13" s="20">
        <f aca="true" t="shared" si="2" ref="I13:J13">I8</f>
        <v>78.65</v>
      </c>
      <c r="J13" s="20">
        <f t="shared" si="2"/>
        <v>78.65</v>
      </c>
    </row>
    <row r="14" spans="1:10" ht="15">
      <c r="A14" s="22"/>
      <c r="B14" s="27"/>
      <c r="C14" s="24"/>
      <c r="D14" s="24"/>
      <c r="E14" s="128" t="s">
        <v>18</v>
      </c>
      <c r="F14" s="128"/>
      <c r="G14" s="128"/>
      <c r="H14" s="64">
        <f>H6+H11</f>
        <v>390</v>
      </c>
      <c r="I14" s="64">
        <f aca="true" t="shared" si="3" ref="I14:J14">I6+I11</f>
        <v>-3.41</v>
      </c>
      <c r="J14" s="64">
        <f t="shared" si="3"/>
        <v>386.59</v>
      </c>
    </row>
    <row r="15" spans="1:10" ht="15">
      <c r="A15" s="29"/>
      <c r="B15" s="30"/>
      <c r="C15" s="31"/>
      <c r="D15" s="31"/>
      <c r="E15" s="128" t="s">
        <v>19</v>
      </c>
      <c r="F15" s="128"/>
      <c r="G15" s="128"/>
      <c r="H15" s="32">
        <f>H12-H13-H14</f>
        <v>266.82000000000005</v>
      </c>
      <c r="I15" s="32">
        <f>I12-I13-I14</f>
        <v>3.552713678800501E-15</v>
      </c>
      <c r="J15" s="32">
        <f>J12-J13-J14</f>
        <v>266.8200000000001</v>
      </c>
    </row>
    <row r="16" spans="1:11" ht="15">
      <c r="A16" s="33" t="s">
        <v>20</v>
      </c>
      <c r="B16" s="34"/>
      <c r="C16" s="35"/>
      <c r="D16" s="35"/>
      <c r="E16" s="36"/>
      <c r="F16" s="34"/>
      <c r="G16" s="34"/>
      <c r="H16" s="37"/>
      <c r="I16" s="37"/>
      <c r="J16" s="83"/>
      <c r="K16" s="34"/>
    </row>
    <row r="17" spans="1:10" ht="15">
      <c r="A17" s="111" t="s">
        <v>13</v>
      </c>
      <c r="B17" s="68" t="s">
        <v>46</v>
      </c>
      <c r="C17" s="13"/>
      <c r="D17" s="14"/>
      <c r="E17" s="11">
        <v>6171</v>
      </c>
      <c r="F17" s="11">
        <v>5131</v>
      </c>
      <c r="G17" s="14" t="s">
        <v>45</v>
      </c>
      <c r="H17" s="21">
        <v>50</v>
      </c>
      <c r="I17" s="16">
        <v>30</v>
      </c>
      <c r="J17" s="15">
        <f aca="true" t="shared" si="4" ref="J17:J41">H17+I17</f>
        <v>80</v>
      </c>
    </row>
    <row r="18" spans="1:10" ht="15">
      <c r="A18" s="112"/>
      <c r="B18" s="69" t="s">
        <v>47</v>
      </c>
      <c r="C18" s="65" t="s">
        <v>75</v>
      </c>
      <c r="D18" s="67"/>
      <c r="E18" s="66">
        <v>6171</v>
      </c>
      <c r="F18" s="66">
        <v>5139</v>
      </c>
      <c r="G18" s="67" t="s">
        <v>45</v>
      </c>
      <c r="H18" s="70">
        <v>0</v>
      </c>
      <c r="I18" s="80">
        <v>55</v>
      </c>
      <c r="J18" s="70">
        <f t="shared" si="4"/>
        <v>55</v>
      </c>
    </row>
    <row r="19" spans="1:10" ht="15">
      <c r="A19" s="112"/>
      <c r="B19" s="68" t="s">
        <v>48</v>
      </c>
      <c r="C19" s="13"/>
      <c r="D19" s="14"/>
      <c r="E19" s="11">
        <v>6171</v>
      </c>
      <c r="F19" s="11">
        <v>5175</v>
      </c>
      <c r="G19" s="14" t="s">
        <v>45</v>
      </c>
      <c r="H19" s="15">
        <v>50</v>
      </c>
      <c r="I19" s="71">
        <v>-50</v>
      </c>
      <c r="J19" s="15">
        <f t="shared" si="4"/>
        <v>0</v>
      </c>
    </row>
    <row r="20" spans="1:10" ht="15">
      <c r="A20" s="113"/>
      <c r="B20" s="68" t="s">
        <v>102</v>
      </c>
      <c r="C20" s="13"/>
      <c r="D20" s="14"/>
      <c r="E20" s="11">
        <v>6171</v>
      </c>
      <c r="F20" s="11">
        <v>5171</v>
      </c>
      <c r="G20" s="14"/>
      <c r="H20" s="15">
        <v>1889</v>
      </c>
      <c r="I20" s="71">
        <v>-35</v>
      </c>
      <c r="J20" s="15">
        <f t="shared" si="4"/>
        <v>1854</v>
      </c>
    </row>
    <row r="21" spans="1:10" ht="15">
      <c r="A21" s="106" t="s">
        <v>14</v>
      </c>
      <c r="B21" s="68" t="s">
        <v>49</v>
      </c>
      <c r="C21" s="13"/>
      <c r="D21" s="14"/>
      <c r="E21" s="11">
        <v>6171</v>
      </c>
      <c r="F21" s="11">
        <v>5137</v>
      </c>
      <c r="G21" s="14"/>
      <c r="H21" s="91">
        <v>1676</v>
      </c>
      <c r="I21" s="71">
        <v>-84</v>
      </c>
      <c r="J21" s="91">
        <f t="shared" si="4"/>
        <v>1592</v>
      </c>
    </row>
    <row r="22" spans="1:10" ht="15">
      <c r="A22" s="111" t="s">
        <v>15</v>
      </c>
      <c r="B22" s="88" t="s">
        <v>54</v>
      </c>
      <c r="C22" s="89"/>
      <c r="D22" s="82"/>
      <c r="E22" s="81">
        <v>3419</v>
      </c>
      <c r="F22" s="81">
        <v>5222</v>
      </c>
      <c r="G22" s="82" t="s">
        <v>53</v>
      </c>
      <c r="H22" s="15">
        <v>1000</v>
      </c>
      <c r="I22" s="90">
        <v>-25.2</v>
      </c>
      <c r="J22" s="15">
        <f t="shared" si="4"/>
        <v>974.8</v>
      </c>
    </row>
    <row r="23" spans="1:10" ht="15">
      <c r="A23" s="112"/>
      <c r="B23" s="69" t="s">
        <v>51</v>
      </c>
      <c r="C23" s="65" t="s">
        <v>75</v>
      </c>
      <c r="D23" s="67"/>
      <c r="E23" s="66">
        <v>3419</v>
      </c>
      <c r="F23" s="66">
        <v>5222</v>
      </c>
      <c r="G23" s="67" t="s">
        <v>52</v>
      </c>
      <c r="H23" s="70">
        <v>0</v>
      </c>
      <c r="I23" s="80">
        <v>25.2</v>
      </c>
      <c r="J23" s="70">
        <f t="shared" si="4"/>
        <v>25.2</v>
      </c>
    </row>
    <row r="24" spans="1:10" ht="15">
      <c r="A24" s="112"/>
      <c r="B24" s="68" t="s">
        <v>62</v>
      </c>
      <c r="C24" s="13"/>
      <c r="D24" s="14"/>
      <c r="E24" s="11">
        <v>6112</v>
      </c>
      <c r="F24" s="11">
        <v>5901</v>
      </c>
      <c r="G24" s="14" t="s">
        <v>55</v>
      </c>
      <c r="H24" s="15">
        <v>84.5</v>
      </c>
      <c r="I24" s="71">
        <v>-7</v>
      </c>
      <c r="J24" s="15">
        <f t="shared" si="4"/>
        <v>77.5</v>
      </c>
    </row>
    <row r="25" spans="1:10" ht="15">
      <c r="A25" s="112"/>
      <c r="B25" s="69" t="s">
        <v>56</v>
      </c>
      <c r="C25" s="65" t="s">
        <v>75</v>
      </c>
      <c r="D25" s="67"/>
      <c r="E25" s="66">
        <v>3319</v>
      </c>
      <c r="F25" s="66">
        <v>5222</v>
      </c>
      <c r="G25" s="67" t="s">
        <v>57</v>
      </c>
      <c r="H25" s="70">
        <v>0</v>
      </c>
      <c r="I25" s="80">
        <v>7</v>
      </c>
      <c r="J25" s="70">
        <f t="shared" si="4"/>
        <v>7</v>
      </c>
    </row>
    <row r="26" spans="1:10" ht="15">
      <c r="A26" s="112"/>
      <c r="B26" s="68" t="s">
        <v>58</v>
      </c>
      <c r="C26" s="13"/>
      <c r="D26" s="14"/>
      <c r="E26" s="11">
        <v>6112</v>
      </c>
      <c r="F26" s="11">
        <v>5901</v>
      </c>
      <c r="G26" s="14" t="s">
        <v>55</v>
      </c>
      <c r="H26" s="15">
        <v>77.5</v>
      </c>
      <c r="I26" s="71">
        <v>-5</v>
      </c>
      <c r="J26" s="15">
        <f t="shared" si="4"/>
        <v>72.5</v>
      </c>
    </row>
    <row r="27" spans="1:10" ht="15">
      <c r="A27" s="112"/>
      <c r="B27" s="69" t="s">
        <v>114</v>
      </c>
      <c r="C27" s="65" t="s">
        <v>75</v>
      </c>
      <c r="D27" s="67"/>
      <c r="E27" s="66">
        <v>4374</v>
      </c>
      <c r="F27" s="66">
        <v>5223</v>
      </c>
      <c r="G27" s="67" t="s">
        <v>59</v>
      </c>
      <c r="H27" s="70">
        <v>0</v>
      </c>
      <c r="I27" s="80">
        <v>5</v>
      </c>
      <c r="J27" s="70">
        <f t="shared" si="4"/>
        <v>5</v>
      </c>
    </row>
    <row r="28" spans="1:10" ht="15">
      <c r="A28" s="111" t="s">
        <v>38</v>
      </c>
      <c r="B28" s="68" t="s">
        <v>65</v>
      </c>
      <c r="C28" s="13"/>
      <c r="D28" s="14"/>
      <c r="E28" s="11">
        <v>3419</v>
      </c>
      <c r="F28" s="11">
        <v>5492</v>
      </c>
      <c r="G28" s="14" t="s">
        <v>61</v>
      </c>
      <c r="H28" s="15">
        <v>100</v>
      </c>
      <c r="I28" s="71">
        <v>-100</v>
      </c>
      <c r="J28" s="15">
        <f t="shared" si="4"/>
        <v>0</v>
      </c>
    </row>
    <row r="29" spans="1:10" ht="15">
      <c r="A29" s="112"/>
      <c r="B29" s="69" t="s">
        <v>66</v>
      </c>
      <c r="C29" s="65" t="s">
        <v>75</v>
      </c>
      <c r="D29" s="67"/>
      <c r="E29" s="66">
        <v>3419</v>
      </c>
      <c r="F29" s="66">
        <v>5492</v>
      </c>
      <c r="G29" s="67"/>
      <c r="H29" s="70">
        <v>0</v>
      </c>
      <c r="I29" s="80">
        <v>69</v>
      </c>
      <c r="J29" s="70">
        <f t="shared" si="4"/>
        <v>69</v>
      </c>
    </row>
    <row r="30" spans="1:10" ht="15">
      <c r="A30" s="112"/>
      <c r="B30" s="69" t="s">
        <v>67</v>
      </c>
      <c r="C30" s="65" t="s">
        <v>75</v>
      </c>
      <c r="D30" s="67"/>
      <c r="E30" s="66">
        <v>3312</v>
      </c>
      <c r="F30" s="66">
        <v>5492</v>
      </c>
      <c r="G30" s="67"/>
      <c r="H30" s="70">
        <v>0</v>
      </c>
      <c r="I30" s="80">
        <v>25.6</v>
      </c>
      <c r="J30" s="70">
        <f t="shared" si="4"/>
        <v>25.6</v>
      </c>
    </row>
    <row r="31" spans="1:10" ht="15">
      <c r="A31" s="113"/>
      <c r="B31" s="69" t="s">
        <v>68</v>
      </c>
      <c r="C31" s="65" t="s">
        <v>75</v>
      </c>
      <c r="D31" s="67"/>
      <c r="E31" s="66">
        <v>3280</v>
      </c>
      <c r="F31" s="66">
        <v>5492</v>
      </c>
      <c r="G31" s="67"/>
      <c r="H31" s="70">
        <v>0</v>
      </c>
      <c r="I31" s="80">
        <v>5.4</v>
      </c>
      <c r="J31" s="70">
        <f t="shared" si="4"/>
        <v>5.4</v>
      </c>
    </row>
    <row r="32" spans="1:10" ht="15">
      <c r="A32" s="104" t="s">
        <v>63</v>
      </c>
      <c r="B32" s="68" t="s">
        <v>116</v>
      </c>
      <c r="C32" s="13"/>
      <c r="D32" s="14"/>
      <c r="E32" s="11">
        <v>5212</v>
      </c>
      <c r="F32" s="11">
        <v>5169</v>
      </c>
      <c r="G32" s="14"/>
      <c r="H32" s="15">
        <v>365</v>
      </c>
      <c r="I32" s="71">
        <v>-45</v>
      </c>
      <c r="J32" s="15">
        <f t="shared" si="4"/>
        <v>320</v>
      </c>
    </row>
    <row r="33" spans="1:10" ht="15">
      <c r="A33" s="130" t="s">
        <v>64</v>
      </c>
      <c r="B33" s="12" t="s">
        <v>74</v>
      </c>
      <c r="C33" s="13"/>
      <c r="D33" s="14" t="s">
        <v>76</v>
      </c>
      <c r="E33" s="11">
        <v>3113</v>
      </c>
      <c r="F33" s="11">
        <v>5169</v>
      </c>
      <c r="G33" s="14" t="s">
        <v>77</v>
      </c>
      <c r="H33" s="21">
        <v>526.48</v>
      </c>
      <c r="I33" s="71">
        <v>-26.7</v>
      </c>
      <c r="J33" s="21">
        <f t="shared" si="4"/>
        <v>499.78000000000003</v>
      </c>
    </row>
    <row r="34" spans="1:10" ht="15">
      <c r="A34" s="130"/>
      <c r="B34" s="12" t="s">
        <v>78</v>
      </c>
      <c r="C34" s="13"/>
      <c r="D34" s="14" t="s">
        <v>76</v>
      </c>
      <c r="E34" s="11">
        <v>3113</v>
      </c>
      <c r="F34" s="11">
        <v>5164</v>
      </c>
      <c r="G34" s="14" t="s">
        <v>77</v>
      </c>
      <c r="H34" s="21">
        <v>7</v>
      </c>
      <c r="I34" s="71">
        <v>5.4</v>
      </c>
      <c r="J34" s="21">
        <f t="shared" si="4"/>
        <v>12.4</v>
      </c>
    </row>
    <row r="35" spans="1:10" ht="15">
      <c r="A35" s="130"/>
      <c r="B35" s="12" t="s">
        <v>79</v>
      </c>
      <c r="C35" s="13"/>
      <c r="D35" s="14" t="s">
        <v>76</v>
      </c>
      <c r="E35" s="11">
        <v>3113</v>
      </c>
      <c r="F35" s="11">
        <v>5163</v>
      </c>
      <c r="G35" s="14" t="s">
        <v>77</v>
      </c>
      <c r="H35" s="21">
        <v>1</v>
      </c>
      <c r="I35" s="71">
        <v>1</v>
      </c>
      <c r="J35" s="21">
        <f t="shared" si="4"/>
        <v>2</v>
      </c>
    </row>
    <row r="36" spans="1:10" ht="15">
      <c r="A36" s="130"/>
      <c r="B36" s="95" t="s">
        <v>101</v>
      </c>
      <c r="C36" s="65" t="s">
        <v>75</v>
      </c>
      <c r="D36" s="67" t="s">
        <v>76</v>
      </c>
      <c r="E36" s="66">
        <v>3113</v>
      </c>
      <c r="F36" s="66">
        <v>5137</v>
      </c>
      <c r="G36" s="67" t="s">
        <v>77</v>
      </c>
      <c r="H36" s="98">
        <v>0</v>
      </c>
      <c r="I36" s="80">
        <v>20.3</v>
      </c>
      <c r="J36" s="98">
        <f t="shared" si="4"/>
        <v>20.3</v>
      </c>
    </row>
    <row r="37" spans="1:10" ht="15">
      <c r="A37" s="130"/>
      <c r="B37" s="12" t="s">
        <v>85</v>
      </c>
      <c r="C37" s="13"/>
      <c r="D37" s="14" t="s">
        <v>86</v>
      </c>
      <c r="E37" s="11">
        <v>3113</v>
      </c>
      <c r="F37" s="11">
        <v>5011</v>
      </c>
      <c r="G37" s="14" t="s">
        <v>77</v>
      </c>
      <c r="H37" s="21">
        <v>594</v>
      </c>
      <c r="I37" s="71">
        <v>-3.8</v>
      </c>
      <c r="J37" s="21">
        <f t="shared" si="4"/>
        <v>590.2</v>
      </c>
    </row>
    <row r="38" spans="1:10" ht="15">
      <c r="A38" s="130"/>
      <c r="B38" s="95" t="s">
        <v>80</v>
      </c>
      <c r="C38" s="65" t="s">
        <v>75</v>
      </c>
      <c r="D38" s="67" t="s">
        <v>86</v>
      </c>
      <c r="E38" s="66">
        <v>3113</v>
      </c>
      <c r="F38" s="66">
        <v>5424</v>
      </c>
      <c r="G38" s="67" t="s">
        <v>77</v>
      </c>
      <c r="H38" s="98">
        <v>0</v>
      </c>
      <c r="I38" s="80">
        <v>3.8</v>
      </c>
      <c r="J38" s="98">
        <f t="shared" si="4"/>
        <v>3.8</v>
      </c>
    </row>
    <row r="39" spans="1:10" ht="15">
      <c r="A39" s="130" t="s">
        <v>95</v>
      </c>
      <c r="B39" s="12" t="s">
        <v>96</v>
      </c>
      <c r="C39" s="13"/>
      <c r="D39" s="14"/>
      <c r="E39" s="11">
        <v>3113</v>
      </c>
      <c r="F39" s="11">
        <v>5171</v>
      </c>
      <c r="G39" s="14" t="s">
        <v>98</v>
      </c>
      <c r="H39" s="21">
        <v>450</v>
      </c>
      <c r="I39" s="71">
        <v>85</v>
      </c>
      <c r="J39" s="21">
        <f t="shared" si="4"/>
        <v>535</v>
      </c>
    </row>
    <row r="40" spans="1:10" ht="15">
      <c r="A40" s="130"/>
      <c r="B40" s="12" t="s">
        <v>97</v>
      </c>
      <c r="C40" s="13"/>
      <c r="D40" s="14"/>
      <c r="E40" s="11">
        <v>3113</v>
      </c>
      <c r="F40" s="11">
        <v>5171</v>
      </c>
      <c r="G40" s="14" t="s">
        <v>99</v>
      </c>
      <c r="H40" s="21">
        <v>150</v>
      </c>
      <c r="I40" s="71">
        <v>-85</v>
      </c>
      <c r="J40" s="21">
        <f t="shared" si="4"/>
        <v>65</v>
      </c>
    </row>
    <row r="41" spans="1:10" ht="15">
      <c r="A41" s="130"/>
      <c r="B41" s="12" t="s">
        <v>100</v>
      </c>
      <c r="C41" s="13"/>
      <c r="D41" s="14"/>
      <c r="E41" s="11">
        <v>3639</v>
      </c>
      <c r="F41" s="11">
        <v>5169</v>
      </c>
      <c r="G41" s="14" t="s">
        <v>92</v>
      </c>
      <c r="H41" s="21">
        <v>120</v>
      </c>
      <c r="I41" s="71">
        <v>45</v>
      </c>
      <c r="J41" s="21">
        <f t="shared" si="4"/>
        <v>165</v>
      </c>
    </row>
    <row r="42" spans="1:10" ht="15">
      <c r="A42" s="46"/>
      <c r="B42" s="42"/>
      <c r="C42" s="62"/>
      <c r="D42" s="62"/>
      <c r="E42" s="125" t="s">
        <v>21</v>
      </c>
      <c r="F42" s="126"/>
      <c r="G42" s="127"/>
      <c r="H42" s="63">
        <f>SUM(H17:H41)</f>
        <v>7140.48</v>
      </c>
      <c r="I42" s="63">
        <f aca="true" t="shared" si="5" ref="I42:J42">SUM(I17:I41)</f>
        <v>-83.99999999999997</v>
      </c>
      <c r="J42" s="63">
        <f t="shared" si="5"/>
        <v>7056.48</v>
      </c>
    </row>
    <row r="43" spans="1:10" ht="15">
      <c r="A43" s="85" t="s">
        <v>22</v>
      </c>
      <c r="B43" s="34"/>
      <c r="C43" s="35"/>
      <c r="D43" s="35"/>
      <c r="E43" s="36"/>
      <c r="F43" s="34"/>
      <c r="G43" s="34"/>
      <c r="H43" s="37"/>
      <c r="I43" s="37"/>
      <c r="J43" s="41"/>
    </row>
    <row r="44" spans="1:10" ht="15">
      <c r="A44" s="106" t="s">
        <v>13</v>
      </c>
      <c r="B44" s="18" t="s">
        <v>50</v>
      </c>
      <c r="C44" s="19"/>
      <c r="D44" s="19"/>
      <c r="E44" s="19">
        <v>6171</v>
      </c>
      <c r="F44" s="19">
        <v>6122</v>
      </c>
      <c r="G44" s="19"/>
      <c r="H44" s="39">
        <v>700</v>
      </c>
      <c r="I44" s="40">
        <v>84</v>
      </c>
      <c r="J44" s="21">
        <f>H44+I44</f>
        <v>784</v>
      </c>
    </row>
    <row r="45" spans="1:10" ht="15">
      <c r="A45" s="105" t="s">
        <v>14</v>
      </c>
      <c r="B45" s="95" t="s">
        <v>117</v>
      </c>
      <c r="C45" s="65" t="s">
        <v>75</v>
      </c>
      <c r="D45" s="66"/>
      <c r="E45" s="66">
        <v>5511</v>
      </c>
      <c r="F45" s="66">
        <v>6331</v>
      </c>
      <c r="G45" s="67" t="s">
        <v>69</v>
      </c>
      <c r="H45" s="96">
        <v>0</v>
      </c>
      <c r="I45" s="97">
        <v>45</v>
      </c>
      <c r="J45" s="98">
        <f>H45+I45</f>
        <v>45</v>
      </c>
    </row>
    <row r="46" spans="1:10" ht="15">
      <c r="A46" s="111" t="s">
        <v>15</v>
      </c>
      <c r="B46" s="18" t="s">
        <v>73</v>
      </c>
      <c r="C46" s="19"/>
      <c r="D46" s="19"/>
      <c r="E46" s="19">
        <v>2212</v>
      </c>
      <c r="F46" s="19">
        <v>6130</v>
      </c>
      <c r="G46" s="94" t="s">
        <v>72</v>
      </c>
      <c r="H46" s="39">
        <v>500</v>
      </c>
      <c r="I46" s="40">
        <v>-150</v>
      </c>
      <c r="J46" s="21">
        <f aca="true" t="shared" si="6" ref="J46:J52">H46+I46</f>
        <v>350</v>
      </c>
    </row>
    <row r="47" spans="1:10" ht="15">
      <c r="A47" s="113"/>
      <c r="B47" s="18" t="s">
        <v>84</v>
      </c>
      <c r="C47" s="19"/>
      <c r="D47" s="19"/>
      <c r="E47" s="19">
        <v>2219</v>
      </c>
      <c r="F47" s="19">
        <v>6130</v>
      </c>
      <c r="G47" s="94" t="s">
        <v>72</v>
      </c>
      <c r="H47" s="39">
        <v>500</v>
      </c>
      <c r="I47" s="40">
        <v>150</v>
      </c>
      <c r="J47" s="21">
        <f t="shared" si="6"/>
        <v>650</v>
      </c>
    </row>
    <row r="48" spans="1:10" ht="15">
      <c r="A48" s="111" t="s">
        <v>38</v>
      </c>
      <c r="B48" s="95" t="s">
        <v>87</v>
      </c>
      <c r="C48" s="65" t="s">
        <v>75</v>
      </c>
      <c r="D48" s="66"/>
      <c r="E48" s="66">
        <v>2219</v>
      </c>
      <c r="F48" s="66">
        <v>6121</v>
      </c>
      <c r="G48" s="67" t="s">
        <v>88</v>
      </c>
      <c r="H48" s="96">
        <v>0</v>
      </c>
      <c r="I48" s="97">
        <v>116</v>
      </c>
      <c r="J48" s="98">
        <f t="shared" si="6"/>
        <v>116</v>
      </c>
    </row>
    <row r="49" spans="1:10" ht="15">
      <c r="A49" s="112"/>
      <c r="B49" s="18" t="s">
        <v>90</v>
      </c>
      <c r="C49" s="100"/>
      <c r="D49" s="19"/>
      <c r="E49" s="19">
        <v>2333</v>
      </c>
      <c r="F49" s="19">
        <v>6121</v>
      </c>
      <c r="G49" s="94" t="s">
        <v>89</v>
      </c>
      <c r="H49" s="39">
        <v>250</v>
      </c>
      <c r="I49" s="40">
        <v>-116</v>
      </c>
      <c r="J49" s="21">
        <f t="shared" si="6"/>
        <v>134</v>
      </c>
    </row>
    <row r="50" spans="1:10" ht="15">
      <c r="A50" s="112"/>
      <c r="B50" s="99" t="s">
        <v>93</v>
      </c>
      <c r="C50" s="65" t="s">
        <v>75</v>
      </c>
      <c r="D50" s="66"/>
      <c r="E50" s="66">
        <v>3639</v>
      </c>
      <c r="F50" s="66">
        <v>6121</v>
      </c>
      <c r="G50" s="67" t="s">
        <v>91</v>
      </c>
      <c r="H50" s="96">
        <v>0</v>
      </c>
      <c r="I50" s="97">
        <v>60</v>
      </c>
      <c r="J50" s="98">
        <f t="shared" si="6"/>
        <v>60</v>
      </c>
    </row>
    <row r="51" spans="1:10" ht="15">
      <c r="A51" s="112"/>
      <c r="B51" s="18" t="s">
        <v>94</v>
      </c>
      <c r="C51" s="100"/>
      <c r="D51" s="19"/>
      <c r="E51" s="19">
        <v>3639</v>
      </c>
      <c r="F51" s="19">
        <v>6121</v>
      </c>
      <c r="G51" s="94" t="s">
        <v>92</v>
      </c>
      <c r="H51" s="39">
        <v>780</v>
      </c>
      <c r="I51" s="40">
        <v>-60</v>
      </c>
      <c r="J51" s="21">
        <f t="shared" si="6"/>
        <v>720</v>
      </c>
    </row>
    <row r="52" spans="1:10" ht="12.95" customHeight="1">
      <c r="A52" s="113"/>
      <c r="B52" s="18" t="s">
        <v>94</v>
      </c>
      <c r="C52" s="19"/>
      <c r="D52" s="19"/>
      <c r="E52" s="19">
        <v>3639</v>
      </c>
      <c r="F52" s="19">
        <v>6121</v>
      </c>
      <c r="G52" s="94" t="s">
        <v>92</v>
      </c>
      <c r="H52" s="39">
        <v>720</v>
      </c>
      <c r="I52" s="40">
        <v>-45</v>
      </c>
      <c r="J52" s="21">
        <f t="shared" si="6"/>
        <v>675</v>
      </c>
    </row>
    <row r="53" spans="1:10" ht="12.95" customHeight="1">
      <c r="A53" s="111" t="s">
        <v>63</v>
      </c>
      <c r="B53" s="18" t="s">
        <v>109</v>
      </c>
      <c r="C53" s="19"/>
      <c r="D53" s="19"/>
      <c r="E53" s="19">
        <v>6171</v>
      </c>
      <c r="F53" s="19">
        <v>6121</v>
      </c>
      <c r="G53" s="19">
        <v>9347</v>
      </c>
      <c r="H53" s="39">
        <v>1500</v>
      </c>
      <c r="I53" s="40">
        <v>1600</v>
      </c>
      <c r="J53" s="21">
        <f>H53+I53</f>
        <v>3100</v>
      </c>
    </row>
    <row r="54" spans="1:10" ht="12.95" customHeight="1">
      <c r="A54" s="112"/>
      <c r="B54" s="12" t="s">
        <v>110</v>
      </c>
      <c r="C54" s="13"/>
      <c r="D54" s="11"/>
      <c r="E54" s="11">
        <v>3632</v>
      </c>
      <c r="F54" s="11">
        <v>6121</v>
      </c>
      <c r="G54" s="14" t="s">
        <v>111</v>
      </c>
      <c r="H54" s="17">
        <v>1100</v>
      </c>
      <c r="I54" s="101">
        <v>-500</v>
      </c>
      <c r="J54" s="21">
        <f>H54+I54</f>
        <v>600</v>
      </c>
    </row>
    <row r="55" spans="1:10" ht="12.95" customHeight="1">
      <c r="A55" s="113"/>
      <c r="B55" s="18" t="s">
        <v>112</v>
      </c>
      <c r="C55" s="19"/>
      <c r="D55" s="19"/>
      <c r="E55" s="19">
        <v>3612</v>
      </c>
      <c r="F55" s="19">
        <v>6121</v>
      </c>
      <c r="G55" s="94" t="s">
        <v>113</v>
      </c>
      <c r="H55" s="39">
        <v>2300</v>
      </c>
      <c r="I55" s="40">
        <v>-1100</v>
      </c>
      <c r="J55" s="21">
        <f aca="true" t="shared" si="7" ref="J55">H55+I55</f>
        <v>1200</v>
      </c>
    </row>
    <row r="56" spans="1:10" ht="12.95" customHeight="1">
      <c r="A56" s="31"/>
      <c r="B56" s="30"/>
      <c r="C56" s="31"/>
      <c r="D56" s="31"/>
      <c r="E56" s="124" t="s">
        <v>23</v>
      </c>
      <c r="F56" s="124"/>
      <c r="G56" s="124"/>
      <c r="H56" s="61">
        <f>SUM(H44:H55)</f>
        <v>8350</v>
      </c>
      <c r="I56" s="61">
        <f>SUM(I44:I55)</f>
        <v>84</v>
      </c>
      <c r="J56" s="61">
        <f>SUM(J44:J55)</f>
        <v>8434</v>
      </c>
    </row>
    <row r="57" spans="1:10" ht="12.95" customHeight="1">
      <c r="A57" s="27" t="s">
        <v>36</v>
      </c>
      <c r="B57" s="30"/>
      <c r="D57" s="31"/>
      <c r="E57" s="72"/>
      <c r="F57" s="72"/>
      <c r="J57" s="84"/>
    </row>
    <row r="58" spans="1:13" ht="12.95" customHeight="1">
      <c r="A58" s="117" t="s">
        <v>13</v>
      </c>
      <c r="B58" s="73"/>
      <c r="C58" s="74"/>
      <c r="D58" s="74"/>
      <c r="E58" s="75"/>
      <c r="F58" s="76"/>
      <c r="G58" s="75"/>
      <c r="H58" s="77">
        <v>0</v>
      </c>
      <c r="I58" s="78">
        <v>0</v>
      </c>
      <c r="J58" s="21">
        <f>H58+I58</f>
        <v>0</v>
      </c>
      <c r="K58" s="25"/>
      <c r="L58" s="25"/>
      <c r="M58" s="25"/>
    </row>
    <row r="59" spans="1:10" ht="12.95" customHeight="1">
      <c r="A59" s="118"/>
      <c r="B59" s="12"/>
      <c r="C59" s="11"/>
      <c r="D59" s="11"/>
      <c r="E59" s="79"/>
      <c r="F59" s="76"/>
      <c r="G59" s="79"/>
      <c r="H59" s="21">
        <v>0</v>
      </c>
      <c r="I59" s="16">
        <v>0</v>
      </c>
      <c r="J59" s="21">
        <f>H59+I59</f>
        <v>0</v>
      </c>
    </row>
    <row r="60" spans="1:10" ht="12.95" customHeight="1">
      <c r="A60" s="31"/>
      <c r="B60" s="30"/>
      <c r="C60" s="31"/>
      <c r="D60" s="31"/>
      <c r="E60" s="119" t="s">
        <v>37</v>
      </c>
      <c r="F60" s="120"/>
      <c r="G60" s="121"/>
      <c r="H60" s="77">
        <f>SUM(H58:H59)</f>
        <v>0</v>
      </c>
      <c r="I60" s="78">
        <f>SUM(I58:I59)</f>
        <v>0</v>
      </c>
      <c r="J60" s="77">
        <f>SUM(J58:J59)</f>
        <v>0</v>
      </c>
    </row>
    <row r="61" spans="1:10" ht="12.95" customHeight="1">
      <c r="A61" s="31"/>
      <c r="B61" s="30"/>
      <c r="C61" s="31"/>
      <c r="D61" s="31"/>
      <c r="E61" s="43"/>
      <c r="F61" s="43"/>
      <c r="G61" s="44"/>
      <c r="H61" s="59"/>
      <c r="I61" s="60"/>
      <c r="J61" s="28"/>
    </row>
    <row r="62" spans="2:10" ht="12.95" customHeight="1">
      <c r="B62" s="45" t="s">
        <v>33</v>
      </c>
      <c r="C62" s="35"/>
      <c r="D62" s="35"/>
      <c r="E62" s="107" t="s">
        <v>16</v>
      </c>
      <c r="F62" s="108"/>
      <c r="G62" s="108"/>
      <c r="H62" s="109"/>
      <c r="I62" s="40">
        <f>I12</f>
        <v>75.24000000000001</v>
      </c>
      <c r="J62" s="40"/>
    </row>
    <row r="63" spans="2:10" ht="12.95" customHeight="1">
      <c r="B63" s="34"/>
      <c r="C63" s="35"/>
      <c r="D63" s="35"/>
      <c r="E63" s="107" t="s">
        <v>24</v>
      </c>
      <c r="F63" s="108"/>
      <c r="G63" s="108"/>
      <c r="H63" s="109"/>
      <c r="I63" s="40">
        <f>I42+I13</f>
        <v>-5.349999999999966</v>
      </c>
      <c r="J63" s="18"/>
    </row>
    <row r="64" spans="2:10" ht="12.95" customHeight="1">
      <c r="B64" s="34"/>
      <c r="C64" s="35"/>
      <c r="D64" s="35"/>
      <c r="E64" s="107" t="s">
        <v>25</v>
      </c>
      <c r="F64" s="108"/>
      <c r="G64" s="108"/>
      <c r="H64" s="109"/>
      <c r="I64" s="40">
        <f>I56+I14</f>
        <v>80.59</v>
      </c>
      <c r="J64" s="39"/>
    </row>
    <row r="65" spans="2:10" ht="12.95" customHeight="1">
      <c r="B65" s="34"/>
      <c r="C65" s="35"/>
      <c r="D65" s="35"/>
      <c r="E65" s="107" t="s">
        <v>26</v>
      </c>
      <c r="F65" s="108"/>
      <c r="G65" s="108"/>
      <c r="H65" s="109"/>
      <c r="I65" s="40">
        <f>I63+I64</f>
        <v>75.24000000000004</v>
      </c>
      <c r="J65" s="39"/>
    </row>
    <row r="66" spans="2:10" ht="12.95" customHeight="1">
      <c r="B66" s="34"/>
      <c r="C66" s="35"/>
      <c r="D66" s="35"/>
      <c r="E66" s="114" t="s">
        <v>27</v>
      </c>
      <c r="F66" s="115"/>
      <c r="G66" s="115"/>
      <c r="H66" s="116"/>
      <c r="I66" s="40">
        <f>I62-I65</f>
        <v>0</v>
      </c>
      <c r="J66" s="39"/>
    </row>
    <row r="67" spans="2:10" ht="12.95" customHeight="1">
      <c r="B67" s="34"/>
      <c r="C67" s="35"/>
      <c r="D67" s="35"/>
      <c r="E67" s="114" t="s">
        <v>28</v>
      </c>
      <c r="F67" s="115"/>
      <c r="G67" s="115"/>
      <c r="H67" s="116"/>
      <c r="I67" s="40">
        <v>0</v>
      </c>
      <c r="J67" s="39"/>
    </row>
    <row r="68" spans="5:10" ht="12.95" customHeight="1">
      <c r="E68" s="53" t="s">
        <v>29</v>
      </c>
      <c r="G68" s="34"/>
      <c r="H68" s="54">
        <v>43600</v>
      </c>
      <c r="J68" s="54">
        <v>43621</v>
      </c>
    </row>
    <row r="69" spans="2:10" ht="12.95" customHeight="1">
      <c r="B69" s="45" t="s">
        <v>34</v>
      </c>
      <c r="C69" s="35"/>
      <c r="D69" s="35"/>
      <c r="E69" s="55" t="s">
        <v>30</v>
      </c>
      <c r="F69" s="46"/>
      <c r="G69" s="47"/>
      <c r="H69" s="56">
        <v>586088.63</v>
      </c>
      <c r="I69" s="40">
        <f>I62</f>
        <v>75.24000000000001</v>
      </c>
      <c r="J69" s="40">
        <f>H69+I69</f>
        <v>586163.87</v>
      </c>
    </row>
    <row r="70" spans="2:10" ht="12.95" customHeight="1">
      <c r="B70" s="34"/>
      <c r="C70" s="35"/>
      <c r="D70" s="35"/>
      <c r="E70" s="48" t="s">
        <v>24</v>
      </c>
      <c r="F70" s="49"/>
      <c r="G70" s="38"/>
      <c r="H70" s="57">
        <v>366651.21</v>
      </c>
      <c r="I70" s="40">
        <f>I42+I13</f>
        <v>-5.349999999999966</v>
      </c>
      <c r="J70" s="39">
        <f>H70+I70</f>
        <v>366645.86000000004</v>
      </c>
    </row>
    <row r="71" spans="2:10" ht="15">
      <c r="B71" s="34"/>
      <c r="C71" s="35"/>
      <c r="D71" s="35"/>
      <c r="E71" s="29" t="s">
        <v>25</v>
      </c>
      <c r="F71" s="34"/>
      <c r="G71" s="50"/>
      <c r="H71" s="57">
        <v>219437.42</v>
      </c>
      <c r="I71" s="40">
        <f>I56+I14</f>
        <v>80.59</v>
      </c>
      <c r="J71" s="39">
        <f>H71+I71</f>
        <v>219518.01</v>
      </c>
    </row>
    <row r="72" spans="2:10" ht="15">
      <c r="B72" s="54" t="s">
        <v>42</v>
      </c>
      <c r="E72" s="51" t="s">
        <v>31</v>
      </c>
      <c r="F72" s="49"/>
      <c r="G72" s="38"/>
      <c r="H72" s="40">
        <f>H70+H71</f>
        <v>586088.63</v>
      </c>
      <c r="I72" s="40">
        <f>SUM(I70:I71)</f>
        <v>75.24000000000004</v>
      </c>
      <c r="J72" s="40">
        <f>SUM(J70:J71)</f>
        <v>586163.8700000001</v>
      </c>
    </row>
    <row r="73" spans="5:10" ht="15">
      <c r="E73" s="29" t="s">
        <v>19</v>
      </c>
      <c r="F73" s="34"/>
      <c r="G73" s="50"/>
      <c r="H73" s="39">
        <f>H69-H72</f>
        <v>0</v>
      </c>
      <c r="I73" s="40">
        <f>I69-I72</f>
        <v>0</v>
      </c>
      <c r="J73" s="39">
        <f>J69-J72</f>
        <v>0</v>
      </c>
    </row>
    <row r="74" spans="5:10" ht="15">
      <c r="E74" s="51" t="s">
        <v>32</v>
      </c>
      <c r="F74" s="49"/>
      <c r="G74" s="38"/>
      <c r="H74" s="58">
        <v>0</v>
      </c>
      <c r="I74" s="40">
        <v>0</v>
      </c>
      <c r="J74" s="40">
        <f>H74+I74</f>
        <v>0</v>
      </c>
    </row>
  </sheetData>
  <mergeCells count="29">
    <mergeCell ref="A7:A8"/>
    <mergeCell ref="B2:B3"/>
    <mergeCell ref="E2:E3"/>
    <mergeCell ref="F2:F3"/>
    <mergeCell ref="G2:G3"/>
    <mergeCell ref="A5:A6"/>
    <mergeCell ref="A48:A52"/>
    <mergeCell ref="E12:G12"/>
    <mergeCell ref="E13:G13"/>
    <mergeCell ref="E14:G14"/>
    <mergeCell ref="E15:G15"/>
    <mergeCell ref="A17:A20"/>
    <mergeCell ref="A22:A27"/>
    <mergeCell ref="E65:H65"/>
    <mergeCell ref="E66:H66"/>
    <mergeCell ref="E67:H67"/>
    <mergeCell ref="A9:A11"/>
    <mergeCell ref="A53:A55"/>
    <mergeCell ref="E56:G56"/>
    <mergeCell ref="A58:A59"/>
    <mergeCell ref="E60:G60"/>
    <mergeCell ref="E62:H62"/>
    <mergeCell ref="E63:H63"/>
    <mergeCell ref="E64:H64"/>
    <mergeCell ref="A28:A31"/>
    <mergeCell ref="A33:A38"/>
    <mergeCell ref="A39:A41"/>
    <mergeCell ref="E42:G42"/>
    <mergeCell ref="A46:A47"/>
  </mergeCells>
  <conditionalFormatting sqref="C12:D14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43">
    <cfRule type="expression" priority="13" dxfId="2" stopIfTrue="1">
      <formula>$J142="Z"</formula>
    </cfRule>
    <cfRule type="expression" priority="14" dxfId="1" stopIfTrue="1">
      <formula>$J142="T"</formula>
    </cfRule>
    <cfRule type="expression" priority="15" dxfId="0" stopIfTrue="1">
      <formula>$J142="Y"</formula>
    </cfRule>
  </conditionalFormatting>
  <conditionalFormatting sqref="H144">
    <cfRule type="expression" priority="10" dxfId="2" stopIfTrue="1">
      <formula>$J143="Z"</formula>
    </cfRule>
    <cfRule type="expression" priority="11" dxfId="1" stopIfTrue="1">
      <formula>$J143="T"</formula>
    </cfRule>
    <cfRule type="expression" priority="12" dxfId="0" stopIfTrue="1">
      <formula>$J143="Y"</formula>
    </cfRule>
  </conditionalFormatting>
  <conditionalFormatting sqref="H145">
    <cfRule type="expression" priority="7" dxfId="2" stopIfTrue="1">
      <formula>$J144="Z"</formula>
    </cfRule>
    <cfRule type="expression" priority="8" dxfId="1" stopIfTrue="1">
      <formula>$J144="T"</formula>
    </cfRule>
    <cfRule type="expression" priority="9" dxfId="0" stopIfTrue="1">
      <formula>$J144="Y"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69:H71">
    <cfRule type="expression" priority="1" dxfId="2" stopIfTrue="1">
      <formula>$J69="Z"</formula>
    </cfRule>
    <cfRule type="expression" priority="2" dxfId="1" stopIfTrue="1">
      <formula>$J69="T"</formula>
    </cfRule>
    <cfRule type="expression" priority="3" dxfId="0" stopIfTrue="1">
      <formula>$J69="Y"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2019-06-10T07:19:14Z</cp:lastPrinted>
  <dcterms:created xsi:type="dcterms:W3CDTF">2019-02-01T08:27:03Z</dcterms:created>
  <dcterms:modified xsi:type="dcterms:W3CDTF">2019-06-10T07:19:42Z</dcterms:modified>
  <cp:category/>
  <cp:version/>
  <cp:contentType/>
  <cp:contentStatus/>
</cp:coreProperties>
</file>