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45" windowWidth="20115" windowHeight="7995" activeTab="0"/>
  </bookViews>
  <sheets>
    <sheet name="RO č. 10 4.9.2019" sheetId="3" r:id="rId1"/>
  </sheets>
  <definedNames/>
  <calcPr calcId="125725"/>
</workbook>
</file>

<file path=xl/sharedStrings.xml><?xml version="1.0" encoding="utf-8"?>
<sst xmlns="http://schemas.openxmlformats.org/spreadsheetml/2006/main" count="196" uniqueCount="116">
  <si>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</si>
  <si>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</si>
  <si>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</si>
  <si>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</si>
  <si>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</si>
  <si>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</si>
  <si>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</si>
  <si>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</si>
  <si>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</si>
  <si>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</si>
  <si>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</si>
  <si>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</si>
  <si>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</si>
  <si>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</si>
  <si>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</si>
  <si>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</si>
  <si>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</si>
  <si>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</si>
  <si>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</si>
  <si>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</si>
  <si>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</si>
  <si>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</si>
  <si>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</si>
  <si>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</si>
  <si>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</si>
  <si>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</si>
  <si>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</si>
  <si>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</si>
  <si>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</si>
  <si>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</si>
  <si>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</si>
  <si>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</si>
  <si>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</si>
  <si>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Rekapitulace celkového rozpočtu města na rok 2019 včetně RO</t>
  </si>
  <si>
    <t>D) Změny ve financování</t>
  </si>
  <si>
    <t>Financování saldo</t>
  </si>
  <si>
    <t>P= příjmy   V= výdaje   NZ= nově zařazeno do R2019</t>
  </si>
  <si>
    <t>č. 10</t>
  </si>
  <si>
    <t>7203</t>
  </si>
  <si>
    <t>1244</t>
  </si>
  <si>
    <t>0730</t>
  </si>
  <si>
    <t>Otrokovice, 4.9.2019</t>
  </si>
  <si>
    <t>4.</t>
  </si>
  <si>
    <t>NZ</t>
  </si>
  <si>
    <t>120113014</t>
  </si>
  <si>
    <t>0359</t>
  </si>
  <si>
    <t>120513014</t>
  </si>
  <si>
    <t>5.</t>
  </si>
  <si>
    <t>0357</t>
  </si>
  <si>
    <t>0358</t>
  </si>
  <si>
    <t>0351</t>
  </si>
  <si>
    <t>3.</t>
  </si>
  <si>
    <t xml:space="preserve">Rozpočtové opatření č.  10/2019 - změna schváleného rozpočtu roku 2019  (údaje v tis. Kč) </t>
  </si>
  <si>
    <t>0584</t>
  </si>
  <si>
    <t>00120</t>
  </si>
  <si>
    <t>0612</t>
  </si>
  <si>
    <t>Transfer neinv. dotace ZK na realizaci projektu "Zajištění výuky dopr. výchovy …" V</t>
  </si>
  <si>
    <t>6.</t>
  </si>
  <si>
    <t>Neinv. dotace ZK na realizaci projektu "Zajištění výuky dopravní výchovy …"  P</t>
  </si>
  <si>
    <t>Most M-1 investiční výdaje uznat. náklady - vynulování - V</t>
  </si>
  <si>
    <t>Most M-1 inv. výdaje uznatelné náklady - V</t>
  </si>
  <si>
    <t>0516</t>
  </si>
  <si>
    <t>0562</t>
  </si>
  <si>
    <t>7.</t>
  </si>
  <si>
    <t>4255</t>
  </si>
  <si>
    <t>0450</t>
  </si>
  <si>
    <t>0452</t>
  </si>
  <si>
    <t>0470</t>
  </si>
  <si>
    <t>0480</t>
  </si>
  <si>
    <t>0481</t>
  </si>
  <si>
    <t>0482</t>
  </si>
  <si>
    <t>0483</t>
  </si>
  <si>
    <t>OŠK Záštita ST přesun na dar pro TJ Jiskra Otr. na akci Rozloučení s prázdninami</t>
  </si>
  <si>
    <t>OŠK Nákup služeb u Luhačovické zálesí o.p.s.</t>
  </si>
  <si>
    <t>103133063</t>
  </si>
  <si>
    <t>SOC Fin. prost. na dotace v soc. oblasti, přesun na Maltézskou pomoc, o.p.s., IČ 26708451</t>
  </si>
  <si>
    <t xml:space="preserve">OŠK TJ Jiskra Otrok., fin. dar na akci Den pro děti - Rozloučení s prázdninami </t>
  </si>
  <si>
    <t>MAP II. Knihy, učební pomůcky - zavedení nové pol.</t>
  </si>
  <si>
    <t>MAP II. Nájemné - zvýšení</t>
  </si>
  <si>
    <t>Most M-1 inv. dotace bez ÚZ - vynulování - P</t>
  </si>
  <si>
    <t>Most M-1 příjem dotace dle smlouvy se SFDI č. 418/M/2019 - P</t>
  </si>
  <si>
    <t>Neinv. dotace ZK potrav. a materiální pomoc školství ZŠ Trávníky - 9.362,43 Kč - P</t>
  </si>
  <si>
    <r>
      <t>Neinv. dotace ZK potrav. a materiální pomoc školství ZŠ Trávníky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53.053,77 Kč - P</t>
    </r>
  </si>
  <si>
    <t>Neinv. transf. pro ZŠ Trávníky potrav. a materiální pomoc - 9.362,43 Kč - V</t>
  </si>
  <si>
    <t>Neinv. transf. pro ZŠ Trávníky potrav. a materiální pomoc - 53.053,77 Kč - V</t>
  </si>
  <si>
    <t>Neinv. dotace ZK potrav. a materiální pomoc školství ZŠ TGM - 3.769,29 Kč - P</t>
  </si>
  <si>
    <t>Neinv. dotace ZK potrav. a materiální pomoc školství ZŠ TGM - 21.359,31 Kč - P</t>
  </si>
  <si>
    <t>Neinv. transf. pro ZŠ TGM potrav. a materiální pomoc - 3.769,29 Kč - V</t>
  </si>
  <si>
    <t xml:space="preserve">Neinv. Transf. pro ZŠ TGM potrav. a materiální pomoc - 21.359,31 Kč - V </t>
  </si>
  <si>
    <t>Neinv. dotace ZK potrav. a materiální pomoc školství ZŠ Mánes. - 4.650,82 Kč - P</t>
  </si>
  <si>
    <t>Neinv. dotace ZK potrav. a materiální pomoc školství ZŠ Mánes. - 26.354,63 Kč - P</t>
  </si>
  <si>
    <t>Neinv. transf. pro ZŠ Mánesova potrav. a materiální pomoc - 4.650,82 Kč - V</t>
  </si>
  <si>
    <t>Neinv. transf. pro ZŠ Mánesova potrav. a materiální pomoc - 26.354,63 Kč - V</t>
  </si>
  <si>
    <t>Neinv. dotace ZK potrav. a materiální pomoc školství MŠO - 9.828 Kč - P</t>
  </si>
  <si>
    <t>Neinv. dotace ZK potrav. a materiální pomoc školství MŠO - 55.692 Kč - P</t>
  </si>
  <si>
    <t>Neinv. transf. pro MŠO potrav. a materiální pomoc MŠO - 9.828 Kč - V</t>
  </si>
  <si>
    <t>Neinv. transf. pro MŠO potrav. a materiální pomoc MŠO - 55.692 Kč - V</t>
  </si>
  <si>
    <t>MAP II. Nákup materiálu j.n. - snížení</t>
  </si>
  <si>
    <t>MAP II. Pohoštění - zvýšení</t>
  </si>
  <si>
    <t>8.</t>
  </si>
  <si>
    <t>OŠK Kulturní předměty - přesun na opravu</t>
  </si>
  <si>
    <t>SOC Nein. transfery spolkům - přesun na Dobré ruce z.s., IČ 22610448</t>
  </si>
  <si>
    <t>OŠK Nein. transfery spolkům - přesun na služby</t>
  </si>
  <si>
    <t xml:space="preserve">SENIOR B Domov pro seniory, dle us. RMO/1/13/19 </t>
  </si>
  <si>
    <t xml:space="preserve">SENIOR B Odleh. služba, dle us. RMO/1/13/19 </t>
  </si>
  <si>
    <t xml:space="preserve">SENIOR PS Kvítkovice, dle us. RMO/1/13/19 </t>
  </si>
  <si>
    <t xml:space="preserve">SENIOR C dennní stacionář, dle us. RMO/1/13/19 </t>
  </si>
  <si>
    <t xml:space="preserve">SENIOR C DZR, dle us. RMO/1/13/19 </t>
  </si>
  <si>
    <t xml:space="preserve">SENIOR C Domov seniorů, dle us. RMO/1/13/19 </t>
  </si>
  <si>
    <t xml:space="preserve">SENIOR C Odleh. služba, dle us. RMO/1/13/19 </t>
  </si>
  <si>
    <t>OŠK Oprava sochy Emil Sláma - zavedení nové pol.</t>
  </si>
  <si>
    <t>OŠK Nein. transfery spolkům - přesun na fin. dar Českému svazu včelařů, ZO Otr.</t>
  </si>
  <si>
    <t>OŠK Finanční dar, Čes. svaz včelařů, ZO Otr., IČ 62182391 - V</t>
  </si>
  <si>
    <t>Příloha k us. č. RMO/19/14/19</t>
  </si>
  <si>
    <r>
      <t xml:space="preserve">SOC Fin.dar na činnost Dobré ruce z.s. IČ 22610448, kočičí útulek, </t>
    </r>
    <r>
      <rPr>
        <b/>
        <sz val="10"/>
        <rFont val="Arial CE"/>
        <family val="2"/>
      </rPr>
      <t>RMO/4/14/19</t>
    </r>
  </si>
  <si>
    <r>
      <t xml:space="preserve">SOC Nein. dot. na činnost Maltézská pomoc, o.p.s., IČ 26708451, </t>
    </r>
    <r>
      <rPr>
        <b/>
        <sz val="10"/>
        <rFont val="Arial CE"/>
        <family val="2"/>
      </rPr>
      <t>RMO/3/14/19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</si>
</sst>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u val="single"/>
      <sz val="10"/>
      <color theme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24" fillId="0" borderId="0" applyNumberFormat="0" applyFill="0" applyBorder="0">
      <alignment/>
      <protection locked="0"/>
    </xf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18" borderId="6" applyNumberFormat="0" applyFont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13" xfId="0" applyFont="1" applyFill="1" applyBorder="1"/>
    <xf numFmtId="0" fontId="1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4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1" fillId="24" borderId="16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6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4" fontId="1" fillId="24" borderId="15" xfId="0" applyNumberFormat="1" applyFont="1" applyFill="1" applyBorder="1" applyAlignment="1">
      <alignment horizontal="right"/>
    </xf>
    <xf numFmtId="0" fontId="1" fillId="0" borderId="16" xfId="0" applyFont="1" applyBorder="1"/>
    <xf numFmtId="0" fontId="1" fillId="24" borderId="0" xfId="0" applyFont="1" applyFill="1" applyBorder="1"/>
    <xf numFmtId="0" fontId="1" fillId="24" borderId="0" xfId="0" applyFont="1" applyFill="1" applyBorder="1" applyAlignment="1">
      <alignment horizontal="center"/>
    </xf>
    <xf numFmtId="4" fontId="4" fillId="24" borderId="15" xfId="0" applyNumberFormat="1" applyFont="1" applyFill="1" applyBorder="1"/>
    <xf numFmtId="0" fontId="4" fillId="0" borderId="16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24" borderId="10" xfId="0" applyNumberFormat="1" applyFont="1" applyFill="1" applyBorder="1" applyAlignment="1">
      <alignment horizontal="right"/>
    </xf>
    <xf numFmtId="0" fontId="1" fillId="0" borderId="17" xfId="0" applyFont="1" applyFill="1" applyBorder="1"/>
    <xf numFmtId="0" fontId="1" fillId="0" borderId="17" xfId="0" applyFont="1" applyBorder="1"/>
    <xf numFmtId="4" fontId="1" fillId="0" borderId="14" xfId="0" applyNumberFormat="1" applyFont="1" applyBorder="1"/>
    <xf numFmtId="4" fontId="4" fillId="0" borderId="14" xfId="0" applyNumberFormat="1" applyFont="1" applyBorder="1"/>
    <xf numFmtId="0" fontId="4" fillId="0" borderId="11" xfId="0" applyFont="1" applyBorder="1" applyAlignment="1">
      <alignment horizontal="left"/>
    </xf>
    <xf numFmtId="4" fontId="1" fillId="0" borderId="18" xfId="0" applyNumberFormat="1" applyFont="1" applyBorder="1"/>
    <xf numFmtId="0" fontId="1" fillId="0" borderId="0" xfId="0" applyFont="1" applyFill="1" applyBorder="1"/>
    <xf numFmtId="0" fontId="1" fillId="24" borderId="0" xfId="0" applyFont="1" applyFill="1" applyBorder="1" applyAlignment="1">
      <alignment horizontal="right"/>
    </xf>
    <xf numFmtId="49" fontId="4" fillId="24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3" xfId="0" applyFont="1" applyBorder="1"/>
    <xf numFmtId="0" fontId="1" fillId="0" borderId="18" xfId="0" applyFont="1" applyBorder="1"/>
    <xf numFmtId="0" fontId="4" fillId="0" borderId="2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4" fillId="0" borderId="12" xfId="0" applyFont="1" applyBorder="1"/>
    <xf numFmtId="4" fontId="4" fillId="25" borderId="17" xfId="39" applyNumberFormat="1" applyFont="1" applyFill="1" applyBorder="1" applyAlignment="1" applyProtection="1">
      <alignment/>
      <protection/>
    </xf>
    <xf numFmtId="4" fontId="1" fillId="25" borderId="17" xfId="39" applyNumberFormat="1" applyFont="1" applyFill="1" applyBorder="1" applyAlignment="1" applyProtection="1">
      <alignment/>
      <protection/>
    </xf>
    <xf numFmtId="4" fontId="4" fillId="0" borderId="13" xfId="0" applyNumberFormat="1" applyFont="1" applyBorder="1"/>
    <xf numFmtId="49" fontId="4" fillId="24" borderId="0" xfId="0" applyNumberFormat="1" applyFont="1" applyFill="1" applyBorder="1" applyAlignment="1">
      <alignment horizontal="center"/>
    </xf>
    <xf numFmtId="4" fontId="1" fillId="24" borderId="22" xfId="0" applyNumberFormat="1" applyFont="1" applyFill="1" applyBorder="1" applyAlignment="1">
      <alignment horizontal="right"/>
    </xf>
    <xf numFmtId="4" fontId="4" fillId="24" borderId="22" xfId="0" applyNumberFormat="1" applyFont="1" applyFill="1" applyBorder="1" applyAlignment="1">
      <alignment horizontal="right"/>
    </xf>
    <xf numFmtId="4" fontId="1" fillId="24" borderId="0" xfId="0" applyNumberFormat="1" applyFont="1" applyFill="1" applyBorder="1" applyAlignment="1">
      <alignment horizontal="right"/>
    </xf>
    <xf numFmtId="4" fontId="4" fillId="24" borderId="0" xfId="0" applyNumberFormat="1" applyFont="1" applyFill="1" applyBorder="1" applyAlignment="1">
      <alignment horizontal="right"/>
    </xf>
    <xf numFmtId="4" fontId="4" fillId="24" borderId="1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/>
    </xf>
    <xf numFmtId="4" fontId="4" fillId="24" borderId="11" xfId="0" applyNumberFormat="1" applyFont="1" applyFill="1" applyBorder="1" applyAlignment="1">
      <alignment horizontal="right"/>
    </xf>
    <xf numFmtId="0" fontId="1" fillId="24" borderId="14" xfId="0" applyFont="1" applyFill="1" applyBorder="1"/>
    <xf numFmtId="0" fontId="1" fillId="24" borderId="14" xfId="0" applyFont="1" applyFill="1" applyBorder="1" applyAlignment="1">
      <alignment horizontal="center"/>
    </xf>
    <xf numFmtId="49" fontId="4" fillId="24" borderId="14" xfId="0" applyNumberFormat="1" applyFont="1" applyFill="1" applyBorder="1" applyAlignment="1">
      <alignment horizontal="center"/>
    </xf>
    <xf numFmtId="4" fontId="1" fillId="24" borderId="14" xfId="0" applyNumberFormat="1" applyFont="1" applyFill="1" applyBorder="1" applyAlignment="1">
      <alignment horizontal="right"/>
    </xf>
    <xf numFmtId="0" fontId="1" fillId="0" borderId="1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4" fillId="0" borderId="15" xfId="0" applyNumberFormat="1" applyFont="1" applyFill="1" applyBorder="1"/>
    <xf numFmtId="4" fontId="4" fillId="24" borderId="15" xfId="0" applyNumberFormat="1" applyFont="1" applyFill="1" applyBorder="1" applyAlignment="1">
      <alignment horizontal="right"/>
    </xf>
    <xf numFmtId="49" fontId="4" fillId="26" borderId="14" xfId="58" applyNumberFormat="1" applyFont="1" applyFill="1" applyBorder="1" applyAlignment="1">
      <alignment horizontal="center"/>
      <protection/>
    </xf>
    <xf numFmtId="0" fontId="1" fillId="26" borderId="14" xfId="59" applyFont="1" applyFill="1" applyBorder="1" applyAlignment="1">
      <alignment horizontal="center"/>
      <protection/>
    </xf>
    <xf numFmtId="49" fontId="1" fillId="26" borderId="14" xfId="59" applyNumberFormat="1" applyFont="1" applyFill="1" applyBorder="1" applyAlignment="1">
      <alignment horizontal="center"/>
      <protection/>
    </xf>
    <xf numFmtId="2" fontId="1" fillId="26" borderId="14" xfId="59" applyNumberFormat="1" applyFont="1" applyFill="1" applyBorder="1" applyAlignment="1">
      <alignment horizontal="right"/>
      <protection/>
    </xf>
    <xf numFmtId="2" fontId="4" fillId="26" borderId="14" xfId="59" applyNumberFormat="1" applyFont="1" applyFill="1" applyBorder="1" applyAlignment="1">
      <alignment horizontal="right"/>
      <protection/>
    </xf>
    <xf numFmtId="0" fontId="1" fillId="26" borderId="14" xfId="59" applyFont="1" applyFill="1" applyBorder="1">
      <alignment/>
      <protection/>
    </xf>
    <xf numFmtId="4" fontId="4" fillId="0" borderId="14" xfId="0" applyNumberFormat="1" applyFont="1" applyFill="1" applyBorder="1"/>
    <xf numFmtId="4" fontId="1" fillId="0" borderId="15" xfId="0" applyNumberFormat="1" applyFont="1" applyFill="1" applyBorder="1"/>
    <xf numFmtId="0" fontId="5" fillId="0" borderId="14" xfId="0" applyFont="1" applyBorder="1" applyAlignment="1">
      <alignment horizontal="left"/>
    </xf>
    <xf numFmtId="0" fontId="1" fillId="26" borderId="14" xfId="0" applyFont="1" applyFill="1" applyBorder="1"/>
    <xf numFmtId="0" fontId="4" fillId="26" borderId="14" xfId="0" applyFont="1" applyFill="1" applyBorder="1" applyAlignment="1">
      <alignment horizontal="center"/>
    </xf>
    <xf numFmtId="49" fontId="1" fillId="26" borderId="14" xfId="0" applyNumberFormat="1" applyFont="1" applyFill="1" applyBorder="1" applyAlignment="1">
      <alignment horizontal="center"/>
    </xf>
    <xf numFmtId="4" fontId="1" fillId="26" borderId="14" xfId="0" applyNumberFormat="1" applyFont="1" applyFill="1" applyBorder="1" applyAlignment="1">
      <alignment horizontal="right"/>
    </xf>
    <xf numFmtId="4" fontId="1" fillId="26" borderId="14" xfId="0" applyNumberFormat="1" applyFont="1" applyFill="1" applyBorder="1"/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26" borderId="14" xfId="0" applyFont="1" applyFill="1" applyBorder="1" applyAlignment="1">
      <alignment horizontal="center"/>
    </xf>
    <xf numFmtId="4" fontId="4" fillId="26" borderId="14" xfId="0" applyNumberFormat="1" applyFont="1" applyFill="1" applyBorder="1" applyAlignment="1">
      <alignment horizontal="right"/>
    </xf>
    <xf numFmtId="0" fontId="1" fillId="26" borderId="10" xfId="0" applyFont="1" applyFill="1" applyBorder="1"/>
    <xf numFmtId="0" fontId="4" fillId="26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/>
    </xf>
    <xf numFmtId="4" fontId="1" fillId="26" borderId="10" xfId="0" applyNumberFormat="1" applyFont="1" applyFill="1" applyBorder="1" applyAlignment="1">
      <alignment horizontal="right"/>
    </xf>
    <xf numFmtId="4" fontId="4" fillId="26" borderId="10" xfId="0" applyNumberFormat="1" applyFont="1" applyFill="1" applyBorder="1" applyAlignment="1">
      <alignment horizontal="right"/>
    </xf>
    <xf numFmtId="4" fontId="1" fillId="26" borderId="10" xfId="0" applyNumberFormat="1" applyFont="1" applyFill="1" applyBorder="1"/>
    <xf numFmtId="0" fontId="1" fillId="0" borderId="11" xfId="0" applyFont="1" applyFill="1" applyBorder="1"/>
    <xf numFmtId="0" fontId="4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0" borderId="11" xfId="0" applyNumberFormat="1" applyFont="1" applyFill="1" applyBorder="1"/>
    <xf numFmtId="0" fontId="1" fillId="26" borderId="17" xfId="0" applyFont="1" applyFill="1" applyBorder="1"/>
    <xf numFmtId="4" fontId="1" fillId="26" borderId="15" xfId="0" applyNumberFormat="1" applyFont="1" applyFill="1" applyBorder="1" applyAlignment="1">
      <alignment horizontal="right"/>
    </xf>
    <xf numFmtId="2" fontId="4" fillId="26" borderId="14" xfId="0" applyNumberFormat="1" applyFont="1" applyFill="1" applyBorder="1" applyAlignment="1">
      <alignment horizontal="right"/>
    </xf>
    <xf numFmtId="2" fontId="1" fillId="26" borderId="14" xfId="58" applyNumberFormat="1" applyFont="1" applyFill="1" applyBorder="1" applyAlignment="1">
      <alignment horizontal="right"/>
      <protection/>
    </xf>
    <xf numFmtId="0" fontId="5" fillId="26" borderId="14" xfId="0" applyFont="1" applyFill="1" applyBorder="1" applyAlignment="1">
      <alignment horizontal="left"/>
    </xf>
    <xf numFmtId="4" fontId="4" fillId="26" borderId="14" xfId="0" applyNumberFormat="1" applyFont="1" applyFill="1" applyBorder="1"/>
    <xf numFmtId="0" fontId="5" fillId="26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4" xfId="48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4" fillId="24" borderId="11" xfId="0" applyNumberFormat="1" applyFont="1" applyFill="1" applyBorder="1" applyAlignment="1">
      <alignment horizontal="center"/>
    </xf>
    <xf numFmtId="0" fontId="4" fillId="24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49" fontId="4" fillId="24" borderId="21" xfId="0" applyNumberFormat="1" applyFont="1" applyFill="1" applyBorder="1" applyAlignment="1">
      <alignment horizontal="center"/>
    </xf>
    <xf numFmtId="49" fontId="4" fillId="24" borderId="13" xfId="0" applyNumberFormat="1" applyFont="1" applyFill="1" applyBorder="1" applyAlignment="1">
      <alignment horizontal="center"/>
    </xf>
    <xf numFmtId="49" fontId="4" fillId="24" borderId="17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2 2" xfId="21"/>
    <cellStyle name="20 % – Zvýraznění3 2" xfId="22"/>
    <cellStyle name="20 % – Zvýraznění4 2" xfId="23"/>
    <cellStyle name="20 % – Zvýraznění5 2" xfId="24"/>
    <cellStyle name="20 % – Zvýraznění6 2" xfId="25"/>
    <cellStyle name="40 % – Zvýraznění1 2" xfId="26"/>
    <cellStyle name="40 % – Zvýraznění2 2" xfId="27"/>
    <cellStyle name="40 % – Zvýraznění3 2" xfId="28"/>
    <cellStyle name="40 % – Zvýraznění4 2" xfId="29"/>
    <cellStyle name="40 % – Zvýraznění5 2" xfId="30"/>
    <cellStyle name="40 % – Zvýraznění6 2" xfId="31"/>
    <cellStyle name="60 % – Zvýraznění1 2" xfId="32"/>
    <cellStyle name="60 % – Zvýraznění2 2" xfId="33"/>
    <cellStyle name="60 % – Zvýraznění3 2" xfId="34"/>
    <cellStyle name="60 % – Zvýraznění4 2" xfId="35"/>
    <cellStyle name="60 % – Zvýraznění5 2" xfId="36"/>
    <cellStyle name="60 % – Zvýraznění6 2" xfId="37"/>
    <cellStyle name="Celkem 2" xfId="38"/>
    <cellStyle name="Hypertextový odkaz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 10" xfId="48"/>
    <cellStyle name="normální 2" xfId="49"/>
    <cellStyle name="normální 2 2" xfId="50"/>
    <cellStyle name="normální 3" xfId="51"/>
    <cellStyle name="normální 3 2" xfId="52"/>
    <cellStyle name="Normální 4" xfId="53"/>
    <cellStyle name="Normální 5" xfId="54"/>
    <cellStyle name="Normální 5 2" xfId="55"/>
    <cellStyle name="Normální 6" xfId="56"/>
    <cellStyle name="Normální 7" xfId="57"/>
    <cellStyle name="Normální 8" xfId="58"/>
    <cellStyle name="Normální 9" xfId="59"/>
    <cellStyle name="Poznámka 2" xfId="60"/>
    <cellStyle name="Propojená buňka 2" xfId="61"/>
    <cellStyle name="Správně 2" xfId="62"/>
    <cellStyle name="Text upozornění 2" xfId="63"/>
    <cellStyle name="Vstup 2" xfId="64"/>
    <cellStyle name="Výpočet 2" xfId="65"/>
    <cellStyle name="Výstup 2" xfId="66"/>
    <cellStyle name="Vysvětlující text 2" xfId="67"/>
    <cellStyle name="Zvýraznění 1 2" xfId="68"/>
    <cellStyle name="Zvýraznění 2 2" xfId="69"/>
    <cellStyle name="Zvýraznění 3 2" xfId="70"/>
    <cellStyle name="Zvýraznění 4 2" xfId="71"/>
    <cellStyle name="Zvýraznění 5 2" xfId="72"/>
    <cellStyle name="Zvýraznění 6 2" xfId="73"/>
  </cellStyles>
  <dxfs count="30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110" zoomScaleNormal="110" workbookViewId="0" topLeftCell="A1">
      <pane ySplit="3" topLeftCell="A4" activePane="bottomLeft" state="frozen"/>
      <selection pane="bottomLeft" activeCell="L71" sqref="L71"/>
    </sheetView>
  </sheetViews>
  <sheetFormatPr defaultColWidth="9.140625" defaultRowHeight="15"/>
  <cols>
    <col min="1" max="1" width="4.57421875" style="4" customWidth="1"/>
    <col min="2" max="2" width="70.28125" style="4" customWidth="1"/>
    <col min="3" max="3" width="4.00390625" style="56" customWidth="1"/>
    <col min="4" max="4" width="10.28125" style="56" customWidth="1"/>
    <col min="5" max="6" width="7.421875" style="4" customWidth="1"/>
    <col min="7" max="7" width="7.8515625" style="4" customWidth="1"/>
    <col min="8" max="8" width="10.28125" style="4" customWidth="1"/>
    <col min="9" max="9" width="11.00390625" style="4" customWidth="1"/>
    <col min="10" max="10" width="10.7109375" style="4" customWidth="1"/>
    <col min="11" max="16384" width="9.140625" style="4" customWidth="1"/>
  </cols>
  <sheetData>
    <row r="1" spans="1:10" ht="15">
      <c r="A1" s="1" t="s">
        <v>52</v>
      </c>
      <c r="B1" s="2"/>
      <c r="C1" s="3"/>
      <c r="D1" s="3"/>
      <c r="H1" s="2" t="s">
        <v>113</v>
      </c>
      <c r="I1" s="2"/>
      <c r="J1" s="1"/>
    </row>
    <row r="2" spans="1:10" s="2" customFormat="1" ht="15">
      <c r="A2" s="5" t="s">
        <v>0</v>
      </c>
      <c r="B2" s="117" t="s">
        <v>1</v>
      </c>
      <c r="C2" s="5"/>
      <c r="D2" s="5" t="s">
        <v>2</v>
      </c>
      <c r="E2" s="117" t="s">
        <v>3</v>
      </c>
      <c r="F2" s="117" t="s">
        <v>4</v>
      </c>
      <c r="G2" s="117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18"/>
      <c r="C3" s="6"/>
      <c r="D3" s="6" t="s">
        <v>10</v>
      </c>
      <c r="E3" s="118"/>
      <c r="F3" s="118"/>
      <c r="G3" s="118"/>
      <c r="H3" s="6" t="s">
        <v>11</v>
      </c>
      <c r="I3" s="6" t="s">
        <v>37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75" customHeight="1">
      <c r="A5" s="119" t="s">
        <v>13</v>
      </c>
      <c r="B5" s="12" t="s">
        <v>79</v>
      </c>
      <c r="C5" s="13"/>
      <c r="D5" s="11"/>
      <c r="E5" s="11"/>
      <c r="F5" s="11">
        <v>4213</v>
      </c>
      <c r="G5" s="14" t="s">
        <v>38</v>
      </c>
      <c r="H5" s="22">
        <v>117878</v>
      </c>
      <c r="I5" s="16">
        <v>-117878</v>
      </c>
      <c r="J5" s="17">
        <f>H5+I5</f>
        <v>0</v>
      </c>
    </row>
    <row r="6" spans="1:10" ht="15">
      <c r="A6" s="120"/>
      <c r="B6" s="88" t="s">
        <v>80</v>
      </c>
      <c r="C6" s="89" t="s">
        <v>43</v>
      </c>
      <c r="D6" s="95">
        <v>91628</v>
      </c>
      <c r="E6" s="95"/>
      <c r="F6" s="95">
        <v>4213</v>
      </c>
      <c r="G6" s="90" t="s">
        <v>38</v>
      </c>
      <c r="H6" s="91">
        <v>0</v>
      </c>
      <c r="I6" s="96">
        <v>117177.16</v>
      </c>
      <c r="J6" s="92">
        <f>H6+I6</f>
        <v>117177.16</v>
      </c>
    </row>
    <row r="7" spans="1:10" ht="15">
      <c r="A7" s="120"/>
      <c r="B7" s="12" t="s">
        <v>59</v>
      </c>
      <c r="C7" s="13"/>
      <c r="D7" s="11"/>
      <c r="E7" s="11">
        <v>2212</v>
      </c>
      <c r="F7" s="11">
        <v>6121</v>
      </c>
      <c r="G7" s="14" t="s">
        <v>38</v>
      </c>
      <c r="H7" s="22">
        <v>117878</v>
      </c>
      <c r="I7" s="16">
        <v>-117878</v>
      </c>
      <c r="J7" s="17">
        <f>H7+I7</f>
        <v>0</v>
      </c>
    </row>
    <row r="8" spans="1:10" ht="15">
      <c r="A8" s="120"/>
      <c r="B8" s="97" t="s">
        <v>60</v>
      </c>
      <c r="C8" s="98" t="s">
        <v>43</v>
      </c>
      <c r="D8" s="99">
        <v>91628</v>
      </c>
      <c r="E8" s="99">
        <v>2212</v>
      </c>
      <c r="F8" s="99">
        <v>6121</v>
      </c>
      <c r="G8" s="100" t="s">
        <v>38</v>
      </c>
      <c r="H8" s="101">
        <v>0</v>
      </c>
      <c r="I8" s="102">
        <v>117177.16</v>
      </c>
      <c r="J8" s="103">
        <f>H8+I8</f>
        <v>117177.16</v>
      </c>
    </row>
    <row r="9" spans="1:10" ht="15">
      <c r="A9" s="121" t="s">
        <v>14</v>
      </c>
      <c r="B9" s="84" t="s">
        <v>81</v>
      </c>
      <c r="C9" s="79" t="s">
        <v>43</v>
      </c>
      <c r="D9" s="81" t="s">
        <v>44</v>
      </c>
      <c r="E9" s="80"/>
      <c r="F9" s="80">
        <v>4122</v>
      </c>
      <c r="G9" s="81" t="s">
        <v>45</v>
      </c>
      <c r="H9" s="82">
        <v>0</v>
      </c>
      <c r="I9" s="83">
        <v>9.36</v>
      </c>
      <c r="J9" s="111">
        <v>6.2</v>
      </c>
    </row>
    <row r="10" spans="1:10" ht="15">
      <c r="A10" s="121"/>
      <c r="B10" s="84" t="s">
        <v>82</v>
      </c>
      <c r="C10" s="79" t="s">
        <v>43</v>
      </c>
      <c r="D10" s="81" t="s">
        <v>46</v>
      </c>
      <c r="E10" s="80"/>
      <c r="F10" s="80">
        <v>4122</v>
      </c>
      <c r="G10" s="81" t="s">
        <v>45</v>
      </c>
      <c r="H10" s="82">
        <v>0</v>
      </c>
      <c r="I10" s="83">
        <v>53.05</v>
      </c>
      <c r="J10" s="111">
        <v>35.14</v>
      </c>
    </row>
    <row r="11" spans="1:10" ht="15">
      <c r="A11" s="121"/>
      <c r="B11" s="84" t="s">
        <v>83</v>
      </c>
      <c r="C11" s="79" t="s">
        <v>43</v>
      </c>
      <c r="D11" s="81" t="s">
        <v>44</v>
      </c>
      <c r="E11" s="80">
        <v>3113</v>
      </c>
      <c r="F11" s="80">
        <v>5336</v>
      </c>
      <c r="G11" s="81" t="s">
        <v>45</v>
      </c>
      <c r="H11" s="82">
        <v>0</v>
      </c>
      <c r="I11" s="83">
        <v>9.36</v>
      </c>
      <c r="J11" s="111">
        <v>6.2</v>
      </c>
    </row>
    <row r="12" spans="1:10" ht="15">
      <c r="A12" s="121"/>
      <c r="B12" s="84" t="s">
        <v>84</v>
      </c>
      <c r="C12" s="79" t="s">
        <v>43</v>
      </c>
      <c r="D12" s="81" t="s">
        <v>46</v>
      </c>
      <c r="E12" s="80">
        <v>3113</v>
      </c>
      <c r="F12" s="80">
        <v>5336</v>
      </c>
      <c r="G12" s="81" t="s">
        <v>45</v>
      </c>
      <c r="H12" s="82">
        <v>0</v>
      </c>
      <c r="I12" s="83">
        <v>53.05</v>
      </c>
      <c r="J12" s="111">
        <v>35.14</v>
      </c>
    </row>
    <row r="13" spans="1:10" ht="15">
      <c r="A13" s="121" t="s">
        <v>51</v>
      </c>
      <c r="B13" s="84" t="s">
        <v>85</v>
      </c>
      <c r="C13" s="79" t="s">
        <v>43</v>
      </c>
      <c r="D13" s="81" t="s">
        <v>44</v>
      </c>
      <c r="E13" s="80"/>
      <c r="F13" s="80">
        <v>4122</v>
      </c>
      <c r="G13" s="81" t="s">
        <v>48</v>
      </c>
      <c r="H13" s="82">
        <v>0</v>
      </c>
      <c r="I13" s="83">
        <v>3.77</v>
      </c>
      <c r="J13" s="111">
        <v>5.47</v>
      </c>
    </row>
    <row r="14" spans="1:10" ht="15">
      <c r="A14" s="121"/>
      <c r="B14" s="84" t="s">
        <v>86</v>
      </c>
      <c r="C14" s="79" t="s">
        <v>43</v>
      </c>
      <c r="D14" s="81" t="s">
        <v>46</v>
      </c>
      <c r="E14" s="80"/>
      <c r="F14" s="80">
        <v>4122</v>
      </c>
      <c r="G14" s="81" t="s">
        <v>48</v>
      </c>
      <c r="H14" s="82">
        <v>0</v>
      </c>
      <c r="I14" s="83">
        <v>21.36</v>
      </c>
      <c r="J14" s="111">
        <v>31.01</v>
      </c>
    </row>
    <row r="15" spans="1:10" ht="15">
      <c r="A15" s="121"/>
      <c r="B15" s="84" t="s">
        <v>87</v>
      </c>
      <c r="C15" s="79" t="s">
        <v>43</v>
      </c>
      <c r="D15" s="81" t="s">
        <v>44</v>
      </c>
      <c r="E15" s="80">
        <v>3113</v>
      </c>
      <c r="F15" s="80">
        <v>5336</v>
      </c>
      <c r="G15" s="81" t="s">
        <v>48</v>
      </c>
      <c r="H15" s="82">
        <v>0</v>
      </c>
      <c r="I15" s="83">
        <v>3.77</v>
      </c>
      <c r="J15" s="111">
        <v>5.47</v>
      </c>
    </row>
    <row r="16" spans="1:10" ht="15">
      <c r="A16" s="121"/>
      <c r="B16" s="84" t="s">
        <v>88</v>
      </c>
      <c r="C16" s="79" t="s">
        <v>43</v>
      </c>
      <c r="D16" s="81" t="s">
        <v>46</v>
      </c>
      <c r="E16" s="80">
        <v>3113</v>
      </c>
      <c r="F16" s="80">
        <v>5336</v>
      </c>
      <c r="G16" s="81" t="s">
        <v>48</v>
      </c>
      <c r="H16" s="82">
        <v>0</v>
      </c>
      <c r="I16" s="83">
        <v>21.36</v>
      </c>
      <c r="J16" s="111">
        <v>31.01</v>
      </c>
    </row>
    <row r="17" spans="1:10" ht="15">
      <c r="A17" s="121" t="s">
        <v>42</v>
      </c>
      <c r="B17" s="84" t="s">
        <v>89</v>
      </c>
      <c r="C17" s="79" t="s">
        <v>43</v>
      </c>
      <c r="D17" s="81" t="s">
        <v>44</v>
      </c>
      <c r="E17" s="80"/>
      <c r="F17" s="80">
        <v>4122</v>
      </c>
      <c r="G17" s="81" t="s">
        <v>49</v>
      </c>
      <c r="H17" s="82">
        <v>0</v>
      </c>
      <c r="I17" s="83">
        <v>4.65</v>
      </c>
      <c r="J17" s="111">
        <v>4.8</v>
      </c>
    </row>
    <row r="18" spans="1:10" ht="15">
      <c r="A18" s="121"/>
      <c r="B18" s="84" t="s">
        <v>90</v>
      </c>
      <c r="C18" s="79" t="s">
        <v>43</v>
      </c>
      <c r="D18" s="81" t="s">
        <v>46</v>
      </c>
      <c r="E18" s="80"/>
      <c r="F18" s="80">
        <v>4122</v>
      </c>
      <c r="G18" s="81" t="s">
        <v>49</v>
      </c>
      <c r="H18" s="82">
        <v>0</v>
      </c>
      <c r="I18" s="83">
        <v>26.35</v>
      </c>
      <c r="J18" s="111">
        <v>27.22</v>
      </c>
    </row>
    <row r="19" spans="1:10" ht="15">
      <c r="A19" s="121"/>
      <c r="B19" s="84" t="s">
        <v>91</v>
      </c>
      <c r="C19" s="79" t="s">
        <v>43</v>
      </c>
      <c r="D19" s="81" t="s">
        <v>44</v>
      </c>
      <c r="E19" s="80">
        <v>3113</v>
      </c>
      <c r="F19" s="80">
        <v>5336</v>
      </c>
      <c r="G19" s="81" t="s">
        <v>49</v>
      </c>
      <c r="H19" s="82">
        <v>0</v>
      </c>
      <c r="I19" s="83">
        <v>4.65</v>
      </c>
      <c r="J19" s="111">
        <v>4.8</v>
      </c>
    </row>
    <row r="20" spans="1:10" ht="15">
      <c r="A20" s="121"/>
      <c r="B20" s="84" t="s">
        <v>92</v>
      </c>
      <c r="C20" s="79" t="s">
        <v>43</v>
      </c>
      <c r="D20" s="81" t="s">
        <v>46</v>
      </c>
      <c r="E20" s="80">
        <v>3113</v>
      </c>
      <c r="F20" s="80">
        <v>5336</v>
      </c>
      <c r="G20" s="81" t="s">
        <v>49</v>
      </c>
      <c r="H20" s="82">
        <v>0</v>
      </c>
      <c r="I20" s="83">
        <v>26.35</v>
      </c>
      <c r="J20" s="111">
        <v>27.22</v>
      </c>
    </row>
    <row r="21" spans="1:10" ht="15">
      <c r="A21" s="121" t="s">
        <v>47</v>
      </c>
      <c r="B21" s="84" t="s">
        <v>93</v>
      </c>
      <c r="C21" s="79" t="s">
        <v>43</v>
      </c>
      <c r="D21" s="81" t="s">
        <v>44</v>
      </c>
      <c r="E21" s="80"/>
      <c r="F21" s="80">
        <v>4122</v>
      </c>
      <c r="G21" s="81" t="s">
        <v>50</v>
      </c>
      <c r="H21" s="82">
        <v>0</v>
      </c>
      <c r="I21" s="83">
        <v>9.83</v>
      </c>
      <c r="J21" s="111">
        <v>12</v>
      </c>
    </row>
    <row r="22" spans="1:10" ht="15">
      <c r="A22" s="121"/>
      <c r="B22" s="84" t="s">
        <v>94</v>
      </c>
      <c r="C22" s="79" t="s">
        <v>43</v>
      </c>
      <c r="D22" s="81" t="s">
        <v>46</v>
      </c>
      <c r="E22" s="80"/>
      <c r="F22" s="80">
        <v>4122</v>
      </c>
      <c r="G22" s="81" t="s">
        <v>50</v>
      </c>
      <c r="H22" s="82">
        <v>0</v>
      </c>
      <c r="I22" s="83">
        <v>55.69</v>
      </c>
      <c r="J22" s="111">
        <v>68.03</v>
      </c>
    </row>
    <row r="23" spans="1:10" ht="15">
      <c r="A23" s="121"/>
      <c r="B23" s="84" t="s">
        <v>95</v>
      </c>
      <c r="C23" s="79" t="s">
        <v>43</v>
      </c>
      <c r="D23" s="81" t="s">
        <v>44</v>
      </c>
      <c r="E23" s="80">
        <v>3111</v>
      </c>
      <c r="F23" s="80">
        <v>5336</v>
      </c>
      <c r="G23" s="81" t="s">
        <v>50</v>
      </c>
      <c r="H23" s="82">
        <v>0</v>
      </c>
      <c r="I23" s="83">
        <v>9.83</v>
      </c>
      <c r="J23" s="111">
        <v>12</v>
      </c>
    </row>
    <row r="24" spans="1:10" ht="15">
      <c r="A24" s="121"/>
      <c r="B24" s="84" t="s">
        <v>96</v>
      </c>
      <c r="C24" s="79" t="s">
        <v>43</v>
      </c>
      <c r="D24" s="81" t="s">
        <v>46</v>
      </c>
      <c r="E24" s="80">
        <v>3111</v>
      </c>
      <c r="F24" s="80">
        <v>5336</v>
      </c>
      <c r="G24" s="81" t="s">
        <v>50</v>
      </c>
      <c r="H24" s="82">
        <v>0</v>
      </c>
      <c r="I24" s="83">
        <v>55.69</v>
      </c>
      <c r="J24" s="111">
        <v>68.03</v>
      </c>
    </row>
    <row r="25" spans="1:10" ht="15">
      <c r="A25" s="138" t="s">
        <v>57</v>
      </c>
      <c r="B25" s="104" t="s">
        <v>58</v>
      </c>
      <c r="C25" s="105"/>
      <c r="D25" s="94" t="s">
        <v>54</v>
      </c>
      <c r="E25" s="93"/>
      <c r="F25" s="93">
        <v>4122</v>
      </c>
      <c r="G25" s="94" t="s">
        <v>55</v>
      </c>
      <c r="H25" s="106">
        <v>83.25</v>
      </c>
      <c r="I25" s="21">
        <v>83.25</v>
      </c>
      <c r="J25" s="107">
        <f>H25+I25</f>
        <v>166.5</v>
      </c>
    </row>
    <row r="26" spans="1:10" ht="15">
      <c r="A26" s="127"/>
      <c r="B26" s="12" t="s">
        <v>56</v>
      </c>
      <c r="C26" s="13"/>
      <c r="D26" s="14" t="s">
        <v>54</v>
      </c>
      <c r="E26" s="93">
        <v>2223</v>
      </c>
      <c r="F26" s="93">
        <v>5336</v>
      </c>
      <c r="G26" s="94" t="s">
        <v>55</v>
      </c>
      <c r="H26" s="15">
        <v>83.25</v>
      </c>
      <c r="I26" s="21">
        <v>83.25</v>
      </c>
      <c r="J26" s="86">
        <f>H26+I26</f>
        <v>166.5</v>
      </c>
    </row>
    <row r="27" spans="1:10" s="26" customFormat="1" ht="15">
      <c r="A27" s="23"/>
      <c r="B27" s="24"/>
      <c r="C27" s="25"/>
      <c r="D27" s="25"/>
      <c r="E27" s="128" t="s">
        <v>15</v>
      </c>
      <c r="F27" s="128"/>
      <c r="G27" s="128"/>
      <c r="H27" s="21">
        <f>H5+H6+H9+H10+H13+H14+H17+H18+H21+H22+H25</f>
        <v>117961.25</v>
      </c>
      <c r="I27" s="21">
        <f>I5+I6+I9+I10+I13+I14+I17+I18+I21+I22+I25</f>
        <v>-433.52999999999656</v>
      </c>
      <c r="J27" s="21">
        <f>J5+J6+J9+J10+J13+J14+J17+J18+J21+J22+J25</f>
        <v>117533.53</v>
      </c>
    </row>
    <row r="28" spans="1:10" s="26" customFormat="1" ht="15">
      <c r="A28" s="23"/>
      <c r="B28" s="27" t="s">
        <v>36</v>
      </c>
      <c r="C28" s="25"/>
      <c r="D28" s="25"/>
      <c r="E28" s="129" t="s">
        <v>16</v>
      </c>
      <c r="F28" s="129"/>
      <c r="G28" s="129"/>
      <c r="H28" s="21">
        <f>H11+H12+H15+H16+H19+H20+H23+H24+H26</f>
        <v>83.25</v>
      </c>
      <c r="I28" s="21">
        <f>I11+I12+I15+I16+I19+I20+I23+I24+I26</f>
        <v>267.31</v>
      </c>
      <c r="J28" s="21">
        <f>J11+J12+J15+J16+J19+J20+J23+J24+J26</f>
        <v>356.37</v>
      </c>
    </row>
    <row r="29" spans="1:10" s="26" customFormat="1" ht="15">
      <c r="A29" s="23"/>
      <c r="B29" s="28"/>
      <c r="C29" s="25"/>
      <c r="D29" s="25"/>
      <c r="E29" s="126" t="s">
        <v>17</v>
      </c>
      <c r="F29" s="126"/>
      <c r="G29" s="126"/>
      <c r="H29" s="78">
        <f>H7+H8</f>
        <v>117878</v>
      </c>
      <c r="I29" s="78">
        <f>I7+I8</f>
        <v>-700.8399999999965</v>
      </c>
      <c r="J29" s="78">
        <f>J7+J8</f>
        <v>117177.16</v>
      </c>
    </row>
    <row r="30" spans="1:10" ht="15">
      <c r="A30" s="30"/>
      <c r="B30" s="31"/>
      <c r="C30" s="32"/>
      <c r="D30" s="32"/>
      <c r="E30" s="126" t="s">
        <v>18</v>
      </c>
      <c r="F30" s="126"/>
      <c r="G30" s="126"/>
      <c r="H30" s="33">
        <f>H27+H28-H29</f>
        <v>166.5</v>
      </c>
      <c r="I30" s="33">
        <f>I27+I28-I29</f>
        <v>534.6199999999999</v>
      </c>
      <c r="J30" s="33">
        <f>J27+J28-J29</f>
        <v>712.7399999999907</v>
      </c>
    </row>
    <row r="31" spans="1:10" ht="15">
      <c r="A31" s="34" t="s">
        <v>19</v>
      </c>
      <c r="B31" s="35"/>
      <c r="C31" s="36"/>
      <c r="D31" s="36"/>
      <c r="E31" s="37"/>
      <c r="F31" s="35"/>
      <c r="G31" s="35"/>
      <c r="H31" s="38"/>
      <c r="I31" s="38"/>
      <c r="J31" s="39"/>
    </row>
    <row r="32" spans="1:10" ht="15">
      <c r="A32" s="142" t="s">
        <v>13</v>
      </c>
      <c r="B32" s="12" t="s">
        <v>111</v>
      </c>
      <c r="C32" s="13"/>
      <c r="D32" s="11"/>
      <c r="E32" s="11">
        <v>1014</v>
      </c>
      <c r="F32" s="11">
        <v>5222</v>
      </c>
      <c r="G32" s="14"/>
      <c r="H32" s="22">
        <v>15</v>
      </c>
      <c r="I32" s="16">
        <v>-9</v>
      </c>
      <c r="J32" s="17">
        <f>H32+I32</f>
        <v>6</v>
      </c>
    </row>
    <row r="33" spans="1:10" ht="15">
      <c r="A33" s="143"/>
      <c r="B33" s="88" t="s">
        <v>112</v>
      </c>
      <c r="C33" s="89" t="s">
        <v>43</v>
      </c>
      <c r="D33" s="95"/>
      <c r="E33" s="95">
        <v>1014</v>
      </c>
      <c r="F33" s="95">
        <v>5222</v>
      </c>
      <c r="G33" s="90" t="s">
        <v>64</v>
      </c>
      <c r="H33" s="91">
        <v>0</v>
      </c>
      <c r="I33" s="96">
        <v>9</v>
      </c>
      <c r="J33" s="92">
        <f>H33+I33</f>
        <v>9</v>
      </c>
    </row>
    <row r="34" spans="1:10" ht="15">
      <c r="A34" s="127" t="s">
        <v>14</v>
      </c>
      <c r="B34" s="40" t="s">
        <v>72</v>
      </c>
      <c r="C34" s="13"/>
      <c r="D34" s="14"/>
      <c r="E34" s="20">
        <v>6112</v>
      </c>
      <c r="F34" s="20">
        <v>5901</v>
      </c>
      <c r="G34" s="14" t="s">
        <v>39</v>
      </c>
      <c r="H34" s="22">
        <v>45.5</v>
      </c>
      <c r="I34" s="18">
        <v>-3</v>
      </c>
      <c r="J34" s="22">
        <f aca="true" t="shared" si="0" ref="J34:J46">H34+I34</f>
        <v>42.5</v>
      </c>
    </row>
    <row r="35" spans="1:10" ht="15">
      <c r="A35" s="127"/>
      <c r="B35" s="12" t="s">
        <v>76</v>
      </c>
      <c r="C35" s="13"/>
      <c r="D35" s="14"/>
      <c r="E35" s="20">
        <v>3419</v>
      </c>
      <c r="F35" s="20">
        <v>5222</v>
      </c>
      <c r="G35" s="20" t="s">
        <v>40</v>
      </c>
      <c r="H35" s="15">
        <v>4458.9</v>
      </c>
      <c r="I35" s="18">
        <v>3</v>
      </c>
      <c r="J35" s="15">
        <f t="shared" si="0"/>
        <v>4461.9</v>
      </c>
    </row>
    <row r="36" spans="1:10" ht="15">
      <c r="A36" s="119" t="s">
        <v>51</v>
      </c>
      <c r="B36" s="40" t="s">
        <v>102</v>
      </c>
      <c r="C36" s="13"/>
      <c r="D36" s="14"/>
      <c r="E36" s="20">
        <v>2143</v>
      </c>
      <c r="F36" s="20">
        <v>5222</v>
      </c>
      <c r="G36" s="20"/>
      <c r="H36" s="15">
        <v>40</v>
      </c>
      <c r="I36" s="18">
        <v>-40</v>
      </c>
      <c r="J36" s="15">
        <f t="shared" si="0"/>
        <v>0</v>
      </c>
    </row>
    <row r="37" spans="1:10" ht="15">
      <c r="A37" s="138"/>
      <c r="B37" s="40" t="s">
        <v>73</v>
      </c>
      <c r="C37" s="13"/>
      <c r="D37" s="14"/>
      <c r="E37" s="20">
        <v>2143</v>
      </c>
      <c r="F37" s="20">
        <v>5169</v>
      </c>
      <c r="G37" s="20"/>
      <c r="H37" s="15">
        <v>60</v>
      </c>
      <c r="I37" s="18">
        <v>40</v>
      </c>
      <c r="J37" s="15">
        <f t="shared" si="0"/>
        <v>100</v>
      </c>
    </row>
    <row r="38" spans="1:10" ht="15">
      <c r="A38" s="115" t="s">
        <v>42</v>
      </c>
      <c r="B38" s="108" t="s">
        <v>110</v>
      </c>
      <c r="C38" s="89" t="s">
        <v>43</v>
      </c>
      <c r="D38" s="90"/>
      <c r="E38" s="95">
        <v>3319</v>
      </c>
      <c r="F38" s="95">
        <v>5171</v>
      </c>
      <c r="G38" s="95"/>
      <c r="H38" s="109">
        <v>0</v>
      </c>
      <c r="I38" s="110">
        <v>13</v>
      </c>
      <c r="J38" s="109">
        <f t="shared" si="0"/>
        <v>13</v>
      </c>
    </row>
    <row r="39" spans="1:10" ht="15">
      <c r="A39" s="119" t="s">
        <v>47</v>
      </c>
      <c r="B39" s="40" t="s">
        <v>97</v>
      </c>
      <c r="C39" s="13"/>
      <c r="D39" s="14" t="s">
        <v>74</v>
      </c>
      <c r="E39" s="20">
        <v>3113</v>
      </c>
      <c r="F39" s="20">
        <v>5139</v>
      </c>
      <c r="G39" s="20">
        <v>8219</v>
      </c>
      <c r="H39" s="15">
        <v>75</v>
      </c>
      <c r="I39" s="18">
        <v>-12.6</v>
      </c>
      <c r="J39" s="15">
        <f t="shared" si="0"/>
        <v>62.4</v>
      </c>
    </row>
    <row r="40" spans="1:10" ht="15">
      <c r="A40" s="120"/>
      <c r="B40" s="40" t="s">
        <v>98</v>
      </c>
      <c r="C40" s="13"/>
      <c r="D40" s="14" t="s">
        <v>74</v>
      </c>
      <c r="E40" s="20">
        <v>3113</v>
      </c>
      <c r="F40" s="20">
        <v>5175</v>
      </c>
      <c r="G40" s="20">
        <v>8219</v>
      </c>
      <c r="H40" s="15">
        <v>68.3</v>
      </c>
      <c r="I40" s="18">
        <v>7</v>
      </c>
      <c r="J40" s="15">
        <f t="shared" si="0"/>
        <v>75.3</v>
      </c>
    </row>
    <row r="41" spans="1:10" ht="15">
      <c r="A41" s="120"/>
      <c r="B41" s="108" t="s">
        <v>77</v>
      </c>
      <c r="C41" s="89" t="s">
        <v>43</v>
      </c>
      <c r="D41" s="90" t="s">
        <v>74</v>
      </c>
      <c r="E41" s="95">
        <v>3113</v>
      </c>
      <c r="F41" s="95">
        <v>5136</v>
      </c>
      <c r="G41" s="95">
        <v>8219</v>
      </c>
      <c r="H41" s="109">
        <v>0</v>
      </c>
      <c r="I41" s="110">
        <v>2.6</v>
      </c>
      <c r="J41" s="109">
        <f t="shared" si="0"/>
        <v>2.6</v>
      </c>
    </row>
    <row r="42" spans="1:10" ht="15">
      <c r="A42" s="120"/>
      <c r="B42" s="40" t="s">
        <v>78</v>
      </c>
      <c r="C42" s="13"/>
      <c r="D42" s="14" t="s">
        <v>74</v>
      </c>
      <c r="E42" s="20">
        <v>3113</v>
      </c>
      <c r="F42" s="20">
        <v>5164</v>
      </c>
      <c r="G42" s="20">
        <v>8219</v>
      </c>
      <c r="H42" s="15">
        <v>12.4</v>
      </c>
      <c r="I42" s="18">
        <v>3</v>
      </c>
      <c r="J42" s="15">
        <f t="shared" si="0"/>
        <v>15.4</v>
      </c>
    </row>
    <row r="43" spans="1:10" ht="15">
      <c r="A43" s="119" t="s">
        <v>57</v>
      </c>
      <c r="B43" s="87" t="s">
        <v>101</v>
      </c>
      <c r="C43" s="19"/>
      <c r="D43" s="19"/>
      <c r="E43" s="20">
        <v>1014</v>
      </c>
      <c r="F43" s="20">
        <v>5222</v>
      </c>
      <c r="G43" s="20"/>
      <c r="H43" s="42">
        <v>6</v>
      </c>
      <c r="I43" s="85">
        <v>-3</v>
      </c>
      <c r="J43" s="17">
        <f t="shared" si="0"/>
        <v>3</v>
      </c>
    </row>
    <row r="44" spans="1:10" ht="15">
      <c r="A44" s="120"/>
      <c r="B44" s="112" t="s">
        <v>114</v>
      </c>
      <c r="C44" s="89" t="s">
        <v>43</v>
      </c>
      <c r="D44" s="88"/>
      <c r="E44" s="95">
        <v>1014</v>
      </c>
      <c r="F44" s="95">
        <v>5222</v>
      </c>
      <c r="G44" s="95" t="s">
        <v>53</v>
      </c>
      <c r="H44" s="92">
        <v>0</v>
      </c>
      <c r="I44" s="113">
        <v>3</v>
      </c>
      <c r="J44" s="92">
        <f t="shared" si="0"/>
        <v>3</v>
      </c>
    </row>
    <row r="45" spans="1:10" ht="15">
      <c r="A45" s="119" t="s">
        <v>63</v>
      </c>
      <c r="B45" s="87" t="s">
        <v>75</v>
      </c>
      <c r="C45" s="19"/>
      <c r="D45" s="19"/>
      <c r="E45" s="20">
        <v>4399</v>
      </c>
      <c r="F45" s="20">
        <v>5222</v>
      </c>
      <c r="G45" s="20" t="s">
        <v>61</v>
      </c>
      <c r="H45" s="42">
        <v>40</v>
      </c>
      <c r="I45" s="43">
        <v>-20</v>
      </c>
      <c r="J45" s="17">
        <f t="shared" si="0"/>
        <v>20</v>
      </c>
    </row>
    <row r="46" spans="1:10" ht="12.75" customHeight="1">
      <c r="A46" s="138"/>
      <c r="B46" s="114" t="s">
        <v>115</v>
      </c>
      <c r="C46" s="89" t="s">
        <v>43</v>
      </c>
      <c r="D46" s="88"/>
      <c r="E46" s="95">
        <v>4379</v>
      </c>
      <c r="F46" s="95">
        <v>5221</v>
      </c>
      <c r="G46" s="95" t="s">
        <v>62</v>
      </c>
      <c r="H46" s="92">
        <v>0</v>
      </c>
      <c r="I46" s="113">
        <v>20</v>
      </c>
      <c r="J46" s="92">
        <f t="shared" si="0"/>
        <v>20</v>
      </c>
    </row>
    <row r="47" spans="1:10" ht="15">
      <c r="A47" s="127" t="s">
        <v>99</v>
      </c>
      <c r="B47" s="12" t="s">
        <v>103</v>
      </c>
      <c r="C47" s="13"/>
      <c r="D47" s="11"/>
      <c r="E47" s="11">
        <v>4350</v>
      </c>
      <c r="F47" s="11">
        <v>5331</v>
      </c>
      <c r="G47" s="14" t="s">
        <v>65</v>
      </c>
      <c r="H47" s="22">
        <v>3920</v>
      </c>
      <c r="I47" s="16">
        <v>-500</v>
      </c>
      <c r="J47" s="17">
        <f aca="true" t="shared" si="1" ref="J47:J55">H47+I47</f>
        <v>3420</v>
      </c>
    </row>
    <row r="48" spans="1:10" ht="15">
      <c r="A48" s="127"/>
      <c r="B48" s="12" t="s">
        <v>108</v>
      </c>
      <c r="C48" s="13"/>
      <c r="D48" s="11"/>
      <c r="E48" s="11">
        <v>4350</v>
      </c>
      <c r="F48" s="11">
        <v>5331</v>
      </c>
      <c r="G48" s="14" t="s">
        <v>68</v>
      </c>
      <c r="H48" s="22">
        <v>6377</v>
      </c>
      <c r="I48" s="16">
        <v>-500</v>
      </c>
      <c r="J48" s="17">
        <f t="shared" si="1"/>
        <v>5877</v>
      </c>
    </row>
    <row r="49" spans="1:10" ht="15">
      <c r="A49" s="127"/>
      <c r="B49" s="12" t="s">
        <v>103</v>
      </c>
      <c r="C49" s="19"/>
      <c r="D49" s="19"/>
      <c r="E49" s="20">
        <v>4350</v>
      </c>
      <c r="F49" s="20">
        <v>5331</v>
      </c>
      <c r="G49" s="14" t="s">
        <v>65</v>
      </c>
      <c r="H49" s="22">
        <v>3420</v>
      </c>
      <c r="I49" s="16">
        <v>-395</v>
      </c>
      <c r="J49" s="17">
        <f t="shared" si="1"/>
        <v>3025</v>
      </c>
    </row>
    <row r="50" spans="1:10" ht="15">
      <c r="A50" s="127"/>
      <c r="B50" s="12" t="s">
        <v>104</v>
      </c>
      <c r="C50" s="13"/>
      <c r="D50" s="11"/>
      <c r="E50" s="11">
        <v>4359</v>
      </c>
      <c r="F50" s="11">
        <v>5331</v>
      </c>
      <c r="G50" s="14" t="s">
        <v>66</v>
      </c>
      <c r="H50" s="22">
        <v>153</v>
      </c>
      <c r="I50" s="16">
        <v>-50</v>
      </c>
      <c r="J50" s="17">
        <f t="shared" si="1"/>
        <v>103</v>
      </c>
    </row>
    <row r="51" spans="1:10" ht="15">
      <c r="A51" s="127"/>
      <c r="B51" s="12" t="s">
        <v>105</v>
      </c>
      <c r="C51" s="13"/>
      <c r="D51" s="11"/>
      <c r="E51" s="11">
        <v>4351</v>
      </c>
      <c r="F51" s="11">
        <v>5331</v>
      </c>
      <c r="G51" s="14" t="s">
        <v>67</v>
      </c>
      <c r="H51" s="22">
        <v>736</v>
      </c>
      <c r="I51" s="16">
        <v>163</v>
      </c>
      <c r="J51" s="17">
        <f t="shared" si="1"/>
        <v>899</v>
      </c>
    </row>
    <row r="52" spans="1:10" ht="15">
      <c r="A52" s="127"/>
      <c r="B52" s="19" t="s">
        <v>106</v>
      </c>
      <c r="C52" s="19"/>
      <c r="D52" s="19"/>
      <c r="E52" s="20">
        <v>4356</v>
      </c>
      <c r="F52" s="20">
        <v>5331</v>
      </c>
      <c r="G52" s="14" t="s">
        <v>71</v>
      </c>
      <c r="H52" s="22">
        <v>14</v>
      </c>
      <c r="I52" s="16">
        <v>163</v>
      </c>
      <c r="J52" s="17">
        <f t="shared" si="1"/>
        <v>177</v>
      </c>
    </row>
    <row r="53" spans="1:10" ht="15">
      <c r="A53" s="127"/>
      <c r="B53" s="12" t="s">
        <v>108</v>
      </c>
      <c r="C53" s="19"/>
      <c r="D53" s="19"/>
      <c r="E53" s="20">
        <v>4350</v>
      </c>
      <c r="F53" s="20">
        <v>5331</v>
      </c>
      <c r="G53" s="14" t="s">
        <v>68</v>
      </c>
      <c r="H53" s="22">
        <v>5877</v>
      </c>
      <c r="I53" s="16">
        <v>-50</v>
      </c>
      <c r="J53" s="17">
        <f t="shared" si="1"/>
        <v>5827</v>
      </c>
    </row>
    <row r="54" spans="1:10" ht="15">
      <c r="A54" s="127"/>
      <c r="B54" s="19" t="s">
        <v>109</v>
      </c>
      <c r="C54" s="13"/>
      <c r="D54" s="11"/>
      <c r="E54" s="11">
        <v>4359</v>
      </c>
      <c r="F54" s="11">
        <v>5331</v>
      </c>
      <c r="G54" s="14" t="s">
        <v>70</v>
      </c>
      <c r="H54" s="22">
        <v>810</v>
      </c>
      <c r="I54" s="16">
        <v>-40</v>
      </c>
      <c r="J54" s="17">
        <f t="shared" si="1"/>
        <v>770</v>
      </c>
    </row>
    <row r="55" spans="1:10" ht="15">
      <c r="A55" s="127"/>
      <c r="B55" s="12" t="s">
        <v>107</v>
      </c>
      <c r="C55" s="13"/>
      <c r="D55" s="11"/>
      <c r="E55" s="11">
        <v>4357</v>
      </c>
      <c r="F55" s="11">
        <v>5331</v>
      </c>
      <c r="G55" s="14" t="s">
        <v>69</v>
      </c>
      <c r="H55" s="22">
        <v>1289</v>
      </c>
      <c r="I55" s="16">
        <v>209</v>
      </c>
      <c r="J55" s="17">
        <f t="shared" si="1"/>
        <v>1498</v>
      </c>
    </row>
    <row r="56" spans="1:10" ht="15">
      <c r="A56" s="30"/>
      <c r="B56" s="46"/>
      <c r="C56" s="76"/>
      <c r="D56" s="76"/>
      <c r="E56" s="139" t="s">
        <v>20</v>
      </c>
      <c r="F56" s="140"/>
      <c r="G56" s="141"/>
      <c r="H56" s="77">
        <f>SUM(H32:H55)</f>
        <v>27417.1</v>
      </c>
      <c r="I56" s="77">
        <f>SUM(I32:I55)</f>
        <v>-987</v>
      </c>
      <c r="J56" s="77">
        <f>SUM(J32:J55)</f>
        <v>26430.1</v>
      </c>
    </row>
    <row r="57" spans="1:10" ht="15">
      <c r="A57" s="44" t="s">
        <v>21</v>
      </c>
      <c r="B57" s="35"/>
      <c r="C57" s="36"/>
      <c r="D57" s="36"/>
      <c r="E57" s="37"/>
      <c r="F57" s="35"/>
      <c r="G57" s="35"/>
      <c r="H57" s="38"/>
      <c r="I57" s="38"/>
      <c r="J57" s="45"/>
    </row>
    <row r="58" spans="1:10" s="26" customFormat="1" ht="15">
      <c r="A58" s="127" t="s">
        <v>13</v>
      </c>
      <c r="B58" s="88" t="s">
        <v>108</v>
      </c>
      <c r="C58" s="89" t="s">
        <v>43</v>
      </c>
      <c r="D58" s="88"/>
      <c r="E58" s="95">
        <v>4350</v>
      </c>
      <c r="F58" s="95">
        <v>6351</v>
      </c>
      <c r="G58" s="90" t="s">
        <v>68</v>
      </c>
      <c r="H58" s="91">
        <v>0</v>
      </c>
      <c r="I58" s="96">
        <v>500</v>
      </c>
      <c r="J58" s="92">
        <f>H58+I58</f>
        <v>500</v>
      </c>
    </row>
    <row r="59" spans="1:10" s="26" customFormat="1" ht="15">
      <c r="A59" s="127"/>
      <c r="B59" s="88" t="s">
        <v>103</v>
      </c>
      <c r="C59" s="89" t="s">
        <v>43</v>
      </c>
      <c r="D59" s="88"/>
      <c r="E59" s="95">
        <v>4350</v>
      </c>
      <c r="F59" s="95">
        <v>6351</v>
      </c>
      <c r="G59" s="90" t="s">
        <v>65</v>
      </c>
      <c r="H59" s="91">
        <v>0</v>
      </c>
      <c r="I59" s="96">
        <v>500</v>
      </c>
      <c r="J59" s="92">
        <f>H59+I59</f>
        <v>500</v>
      </c>
    </row>
    <row r="60" spans="1:10" s="26" customFormat="1" ht="15">
      <c r="A60" s="116" t="s">
        <v>14</v>
      </c>
      <c r="B60" s="40" t="s">
        <v>100</v>
      </c>
      <c r="C60" s="13"/>
      <c r="D60" s="14"/>
      <c r="E60" s="20">
        <v>3319</v>
      </c>
      <c r="F60" s="20">
        <v>6127</v>
      </c>
      <c r="G60" s="20"/>
      <c r="H60" s="15">
        <v>446.5</v>
      </c>
      <c r="I60" s="18">
        <v>-13</v>
      </c>
      <c r="J60" s="15">
        <f>H60+I60</f>
        <v>433.5</v>
      </c>
    </row>
    <row r="61" spans="1:10" ht="15">
      <c r="A61" s="32"/>
      <c r="B61" s="31"/>
      <c r="C61" s="32"/>
      <c r="D61" s="32"/>
      <c r="E61" s="125" t="s">
        <v>22</v>
      </c>
      <c r="F61" s="125"/>
      <c r="G61" s="125"/>
      <c r="H61" s="70">
        <f>SUM(H58:H60)</f>
        <v>446.5</v>
      </c>
      <c r="I61" s="70">
        <f>SUM(I58:I60)</f>
        <v>987</v>
      </c>
      <c r="J61" s="70">
        <f>SUM(J58:J60)</f>
        <v>1433.5</v>
      </c>
    </row>
    <row r="62" spans="1:10" ht="15">
      <c r="A62" s="28" t="s">
        <v>34</v>
      </c>
      <c r="B62" s="31"/>
      <c r="C62" s="32"/>
      <c r="D62" s="32"/>
      <c r="E62" s="63"/>
      <c r="F62" s="63"/>
      <c r="G62" s="63"/>
      <c r="H62" s="66"/>
      <c r="I62" s="67"/>
      <c r="J62" s="66"/>
    </row>
    <row r="63" spans="1:10" ht="15">
      <c r="A63" s="130" t="s">
        <v>13</v>
      </c>
      <c r="B63" s="71"/>
      <c r="C63" s="72"/>
      <c r="D63" s="72"/>
      <c r="E63" s="73"/>
      <c r="F63" s="75"/>
      <c r="G63" s="73"/>
      <c r="H63" s="74">
        <v>0</v>
      </c>
      <c r="I63" s="68">
        <v>0</v>
      </c>
      <c r="J63" s="22">
        <f>H63+I63</f>
        <v>0</v>
      </c>
    </row>
    <row r="64" spans="1:10" ht="15">
      <c r="A64" s="131"/>
      <c r="B64" s="12"/>
      <c r="C64" s="11"/>
      <c r="D64" s="11"/>
      <c r="E64" s="69"/>
      <c r="F64" s="75"/>
      <c r="G64" s="69"/>
      <c r="H64" s="22">
        <v>0</v>
      </c>
      <c r="I64" s="16">
        <v>0</v>
      </c>
      <c r="J64" s="22">
        <f>H64+I64</f>
        <v>0</v>
      </c>
    </row>
    <row r="65" spans="1:10" ht="15">
      <c r="A65" s="32"/>
      <c r="B65" s="31"/>
      <c r="C65" s="32"/>
      <c r="D65" s="32"/>
      <c r="E65" s="132" t="s">
        <v>35</v>
      </c>
      <c r="F65" s="133"/>
      <c r="G65" s="134"/>
      <c r="H65" s="64"/>
      <c r="I65" s="68">
        <f>SUM(I63:I64)</f>
        <v>0</v>
      </c>
      <c r="J65" s="29"/>
    </row>
    <row r="66" spans="1:10" ht="15">
      <c r="A66" s="32"/>
      <c r="B66" s="31"/>
      <c r="C66" s="32"/>
      <c r="D66" s="32"/>
      <c r="E66" s="47"/>
      <c r="F66" s="47"/>
      <c r="G66" s="48"/>
      <c r="H66" s="64"/>
      <c r="I66" s="65"/>
      <c r="J66" s="29"/>
    </row>
    <row r="67" spans="2:10" ht="15">
      <c r="B67" s="49" t="s">
        <v>32</v>
      </c>
      <c r="C67" s="36"/>
      <c r="D67" s="36"/>
      <c r="E67" s="135" t="s">
        <v>15</v>
      </c>
      <c r="F67" s="136"/>
      <c r="G67" s="136"/>
      <c r="H67" s="137"/>
      <c r="I67" s="43">
        <f>I27</f>
        <v>-433.52999999999656</v>
      </c>
      <c r="J67" s="43"/>
    </row>
    <row r="68" spans="2:10" ht="15">
      <c r="B68" s="35"/>
      <c r="C68" s="36"/>
      <c r="D68" s="36"/>
      <c r="E68" s="135" t="s">
        <v>23</v>
      </c>
      <c r="F68" s="136"/>
      <c r="G68" s="136"/>
      <c r="H68" s="137"/>
      <c r="I68" s="43">
        <f>I56+I28</f>
        <v>-719.69</v>
      </c>
      <c r="J68" s="19"/>
    </row>
    <row r="69" spans="2:10" ht="15">
      <c r="B69" s="35"/>
      <c r="C69" s="36"/>
      <c r="D69" s="36"/>
      <c r="E69" s="135" t="s">
        <v>24</v>
      </c>
      <c r="F69" s="136"/>
      <c r="G69" s="136"/>
      <c r="H69" s="137"/>
      <c r="I69" s="43">
        <f>I61+I29</f>
        <v>286.1600000000035</v>
      </c>
      <c r="J69" s="42"/>
    </row>
    <row r="70" spans="2:10" ht="15">
      <c r="B70" s="35"/>
      <c r="C70" s="36"/>
      <c r="D70" s="36"/>
      <c r="E70" s="135" t="s">
        <v>25</v>
      </c>
      <c r="F70" s="136"/>
      <c r="G70" s="136"/>
      <c r="H70" s="137"/>
      <c r="I70" s="43">
        <f>I68+I69</f>
        <v>-433.52999999999656</v>
      </c>
      <c r="J70" s="42"/>
    </row>
    <row r="71" spans="2:10" ht="15">
      <c r="B71" s="35"/>
      <c r="C71" s="36"/>
      <c r="D71" s="36"/>
      <c r="E71" s="122" t="s">
        <v>26</v>
      </c>
      <c r="F71" s="123"/>
      <c r="G71" s="123"/>
      <c r="H71" s="124"/>
      <c r="I71" s="43">
        <f>I67-I70</f>
        <v>0</v>
      </c>
      <c r="J71" s="42"/>
    </row>
    <row r="72" spans="2:10" ht="15">
      <c r="B72" s="35"/>
      <c r="C72" s="36"/>
      <c r="D72" s="36"/>
      <c r="E72" s="122" t="s">
        <v>27</v>
      </c>
      <c r="F72" s="123"/>
      <c r="G72" s="123"/>
      <c r="H72" s="124"/>
      <c r="I72" s="43">
        <f>I65</f>
        <v>0</v>
      </c>
      <c r="J72" s="42"/>
    </row>
    <row r="73" spans="5:10" ht="15">
      <c r="E73" s="57" t="s">
        <v>28</v>
      </c>
      <c r="G73" s="35"/>
      <c r="H73" s="58">
        <v>43698</v>
      </c>
      <c r="J73" s="58">
        <v>43712</v>
      </c>
    </row>
    <row r="74" spans="2:10" ht="15">
      <c r="B74" s="49" t="s">
        <v>33</v>
      </c>
      <c r="C74" s="36"/>
      <c r="D74" s="36"/>
      <c r="E74" s="59" t="s">
        <v>29</v>
      </c>
      <c r="F74" s="50"/>
      <c r="G74" s="51"/>
      <c r="H74" s="60">
        <v>604164.62</v>
      </c>
      <c r="I74" s="43">
        <f>I67</f>
        <v>-433.52999999999656</v>
      </c>
      <c r="J74" s="43">
        <f>H74+I74</f>
        <v>603731.09</v>
      </c>
    </row>
    <row r="75" spans="2:10" ht="15">
      <c r="B75" s="35"/>
      <c r="C75" s="36"/>
      <c r="D75" s="36"/>
      <c r="E75" s="52" t="s">
        <v>23</v>
      </c>
      <c r="F75" s="53"/>
      <c r="G75" s="41"/>
      <c r="H75" s="61">
        <v>384396.71</v>
      </c>
      <c r="I75" s="43">
        <f>I56+I28</f>
        <v>-719.69</v>
      </c>
      <c r="J75" s="42">
        <f>H75+I75</f>
        <v>383677.02</v>
      </c>
    </row>
    <row r="76" spans="2:10" ht="15">
      <c r="B76" s="35"/>
      <c r="C76" s="36"/>
      <c r="D76" s="36"/>
      <c r="E76" s="30" t="s">
        <v>24</v>
      </c>
      <c r="F76" s="35"/>
      <c r="G76" s="54"/>
      <c r="H76" s="61">
        <v>219767.91</v>
      </c>
      <c r="I76" s="43">
        <f>I61+I29</f>
        <v>286.1600000000035</v>
      </c>
      <c r="J76" s="42">
        <f>H76+I76</f>
        <v>220054.07</v>
      </c>
    </row>
    <row r="77" spans="2:10" ht="15">
      <c r="B77" s="58" t="s">
        <v>41</v>
      </c>
      <c r="E77" s="55" t="s">
        <v>30</v>
      </c>
      <c r="F77" s="53"/>
      <c r="G77" s="41"/>
      <c r="H77" s="43">
        <f>H75+H76</f>
        <v>604164.62</v>
      </c>
      <c r="I77" s="43">
        <f>SUM(I75:I76)</f>
        <v>-433.52999999999656</v>
      </c>
      <c r="J77" s="43">
        <f>SUM(J75:J76)</f>
        <v>603731.0900000001</v>
      </c>
    </row>
    <row r="78" spans="5:10" ht="15">
      <c r="E78" s="30" t="s">
        <v>18</v>
      </c>
      <c r="F78" s="35"/>
      <c r="G78" s="54"/>
      <c r="H78" s="42">
        <f>H74-H77</f>
        <v>0</v>
      </c>
      <c r="I78" s="43">
        <f>I74-I77</f>
        <v>0</v>
      </c>
      <c r="J78" s="42">
        <f>J74-J77</f>
        <v>0</v>
      </c>
    </row>
    <row r="79" spans="5:10" ht="15">
      <c r="E79" s="55" t="s">
        <v>31</v>
      </c>
      <c r="F79" s="53"/>
      <c r="G79" s="41"/>
      <c r="H79" s="62">
        <v>0</v>
      </c>
      <c r="I79" s="43">
        <f>I72</f>
        <v>0</v>
      </c>
      <c r="J79" s="43">
        <f>H79+I79</f>
        <v>0</v>
      </c>
    </row>
  </sheetData>
  <mergeCells count="32">
    <mergeCell ref="E71:H71"/>
    <mergeCell ref="E56:G56"/>
    <mergeCell ref="E70:H70"/>
    <mergeCell ref="E69:H69"/>
    <mergeCell ref="A43:A44"/>
    <mergeCell ref="A32:A33"/>
    <mergeCell ref="A36:A37"/>
    <mergeCell ref="A39:A42"/>
    <mergeCell ref="E29:G29"/>
    <mergeCell ref="A63:A64"/>
    <mergeCell ref="E65:G65"/>
    <mergeCell ref="E67:H67"/>
    <mergeCell ref="E68:H68"/>
    <mergeCell ref="A25:A26"/>
    <mergeCell ref="A58:A59"/>
    <mergeCell ref="A45:A46"/>
    <mergeCell ref="E72:H72"/>
    <mergeCell ref="E61:G61"/>
    <mergeCell ref="E2:E3"/>
    <mergeCell ref="F2:F3"/>
    <mergeCell ref="E30:G30"/>
    <mergeCell ref="A34:A35"/>
    <mergeCell ref="G2:G3"/>
    <mergeCell ref="E27:G27"/>
    <mergeCell ref="E28:G28"/>
    <mergeCell ref="A47:A55"/>
    <mergeCell ref="B2:B3"/>
    <mergeCell ref="A5:A8"/>
    <mergeCell ref="A9:A12"/>
    <mergeCell ref="A13:A16"/>
    <mergeCell ref="A17:A20"/>
    <mergeCell ref="A21:A24"/>
  </mergeCells>
  <conditionalFormatting sqref="C27:D29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75">
    <cfRule type="expression" priority="22" dxfId="2" stopIfTrue="1">
      <formula>$J75="Z"</formula>
    </cfRule>
    <cfRule type="expression" priority="23" dxfId="1" stopIfTrue="1">
      <formula>$J75="T"</formula>
    </cfRule>
    <cfRule type="expression" priority="24" dxfId="0" stopIfTrue="1">
      <formula>$J75="Y"</formula>
    </cfRule>
  </conditionalFormatting>
  <conditionalFormatting sqref="H76">
    <cfRule type="expression" priority="19" dxfId="2" stopIfTrue="1">
      <formula>$J76="Z"</formula>
    </cfRule>
    <cfRule type="expression" priority="20" dxfId="1" stopIfTrue="1">
      <formula>$J76="T"</formula>
    </cfRule>
    <cfRule type="expression" priority="21" dxfId="0" stopIfTrue="1">
      <formula>$J76="Y"</formula>
    </cfRule>
  </conditionalFormatting>
  <conditionalFormatting sqref="H148">
    <cfRule type="expression" priority="16" dxfId="2" stopIfTrue="1">
      <formula>$J148="Z"</formula>
    </cfRule>
    <cfRule type="expression" priority="17" dxfId="1" stopIfTrue="1">
      <formula>$J148="T"</formula>
    </cfRule>
    <cfRule type="expression" priority="18" dxfId="0" stopIfTrue="1">
      <formula>$J148="Y"</formula>
    </cfRule>
  </conditionalFormatting>
  <conditionalFormatting sqref="H149">
    <cfRule type="expression" priority="13" dxfId="2" stopIfTrue="1">
      <formula>$J149="Z"</formula>
    </cfRule>
    <cfRule type="expression" priority="14" dxfId="1" stopIfTrue="1">
      <formula>$J149="T"</formula>
    </cfRule>
    <cfRule type="expression" priority="15" dxfId="0" stopIfTrue="1">
      <formula>$J149="Y"</formula>
    </cfRule>
  </conditionalFormatting>
  <conditionalFormatting sqref="H150">
    <cfRule type="expression" priority="10" dxfId="2" stopIfTrue="1">
      <formula>$J150="Z"</formula>
    </cfRule>
    <cfRule type="expression" priority="11" dxfId="1" stopIfTrue="1">
      <formula>$J150="T"</formula>
    </cfRule>
    <cfRule type="expression" priority="12" dxfId="0" stopIfTrue="1">
      <formula>$J150="Y"</formula>
    </cfRule>
  </conditionalFormatting>
  <conditionalFormatting sqref="H74">
    <cfRule type="expression" priority="7" dxfId="2" stopIfTrue="1">
      <formula>$J74="Z"</formula>
    </cfRule>
    <cfRule type="expression" priority="8" dxfId="1" stopIfTrue="1">
      <formula>$J74="T"</formula>
    </cfRule>
    <cfRule type="expression" priority="9" dxfId="0" stopIfTrue="1">
      <formula>$J74="Y"</formula>
    </cfRule>
  </conditionalFormatting>
  <conditionalFormatting sqref="H75">
    <cfRule type="expression" priority="4" dxfId="2" stopIfTrue="1">
      <formula>$J75="Z"</formula>
    </cfRule>
    <cfRule type="expression" priority="5" dxfId="1" stopIfTrue="1">
      <formula>$J75="T"</formula>
    </cfRule>
    <cfRule type="expression" priority="6" dxfId="0" stopIfTrue="1">
      <formula>$J75="Y"</formula>
    </cfRule>
  </conditionalFormatting>
  <conditionalFormatting sqref="H76">
    <cfRule type="expression" priority="1" dxfId="2" stopIfTrue="1">
      <formula>$J76="Z"</formula>
    </cfRule>
    <cfRule type="expression" priority="2" dxfId="1" stopIfTrue="1">
      <formula>$J76="T"</formula>
    </cfRule>
    <cfRule type="expression" priority="3" dxfId="0" stopIfTrue="1">
      <formula>$J76="Y"</formula>
    </cfRule>
  </conditionalFormatting>
  <conditionalFormatting sqref="B1:B2">
    <cfRule type="expression" priority="34" dxfId="2" stopIfTrue="1">
      <formula>#REF!="Z"</formula>
    </cfRule>
    <cfRule type="expression" priority="35" dxfId="1" stopIfTrue="1">
      <formula>#REF!="T"</formula>
    </cfRule>
    <cfRule type="expression" priority="36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2019-08-27T13:18:40Z</cp:lastPrinted>
  <dcterms:created xsi:type="dcterms:W3CDTF">2019-02-01T08:27:03Z</dcterms:created>
  <dcterms:modified xsi:type="dcterms:W3CDTF">2019-09-05T07:42:01Z</dcterms:modified>
  <cp:category/>
  <cp:version/>
  <cp:contentType/>
  <cp:contentStatus/>
</cp:coreProperties>
</file>