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MO 21.4.2020" sheetId="1" r:id="rId1"/>
  </sheets>
  <definedNames/>
  <calcPr calcId="145621"/>
</workbook>
</file>

<file path=xl/sharedStrings.xml><?xml version="1.0" encoding="utf-8"?>
<sst xmlns="http://schemas.openxmlformats.org/spreadsheetml/2006/main" count="177" uniqueCount="125">
  <si>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</si>
  <si>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</si>
  <si>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</si>
  <si>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</si>
  <si>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</si>
  <si>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</si>
  <si>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</si>
  <si>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</si>
  <si>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</si>
  <si>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</si>
  <si>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</si>
  <si>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</si>
  <si>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</si>
  <si>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</si>
  <si>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</si>
  <si>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</si>
  <si>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</si>
  <si>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</si>
  <si>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</si>
  <si>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</si>
  <si>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</si>
  <si>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</si>
  <si>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</si>
  <si>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</si>
  <si>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</si>
  <si>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</si>
  <si>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</si>
  <si>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</si>
  <si>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</si>
  <si>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</si>
  <si>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</si>
  <si>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</si>
  <si>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</si>
  <si>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</si>
  <si>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</si>
  <si>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</si>
  <si>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</si>
  <si>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NZ</t>
  </si>
  <si>
    <t xml:space="preserve">Rozpočtové opatření č. 3/2020 - změna schváleného rozpočtu roku 2020 - duben  (údaje v tis. Kč) </t>
  </si>
  <si>
    <t>č. 3</t>
  </si>
  <si>
    <t>OŠK Záštita ST - přesun na Fin. dar pro Klub výsadkových veteránů</t>
  </si>
  <si>
    <t>1244</t>
  </si>
  <si>
    <t>OŠK Fin. dar Klubu výsadkových veteránů, IČ 27025519</t>
  </si>
  <si>
    <t>0565</t>
  </si>
  <si>
    <t>0600</t>
  </si>
  <si>
    <t>Výdaje na krizová opatření - přesun na org. 0600 Nouzový stav dle us. RMO/22/5/20</t>
  </si>
  <si>
    <t>MZ Náhrada na financování činnosti OLH za IV. Q. 2019 - 25.600 Kč - V</t>
  </si>
  <si>
    <t xml:space="preserve">MZ Náhrada na financování činnosti OLH za IV. Q. 2019 - 25.600 Kč - P </t>
  </si>
  <si>
    <t>Příjem nein. dotace od ZK pro ZŠ Mánesova Na jedné lodi IV. - P</t>
  </si>
  <si>
    <t>Transfer neinv. dotace od ZK pro ZŠ Mánesova na jedné lodi IV. - V</t>
  </si>
  <si>
    <t>00150</t>
  </si>
  <si>
    <t>0358</t>
  </si>
  <si>
    <t>SOC KPSS rezerva na vratku dotace při ukončení realizace projektu</t>
  </si>
  <si>
    <t>0440</t>
  </si>
  <si>
    <t>SOC KPSS vratka dotace při ukončení realizace projektu</t>
  </si>
  <si>
    <t>0521</t>
  </si>
  <si>
    <t>0494</t>
  </si>
  <si>
    <t>4.</t>
  </si>
  <si>
    <t>5.</t>
  </si>
  <si>
    <t>SOC POSBO přesun ze cestovného na vzdělávání</t>
  </si>
  <si>
    <t>0407</t>
  </si>
  <si>
    <t>SOC POSBO zvýšení fin. prostředků na vzdělávání</t>
  </si>
  <si>
    <t>5226</t>
  </si>
  <si>
    <t>DOP Ukazatelé rychlosti - oprava, provoz, přesun na nákup dat</t>
  </si>
  <si>
    <t>DOP Ukazatelé rychlosti - zpracování dat a služby související s inf. a komun. technol.</t>
  </si>
  <si>
    <t>TSO zpracování papíru a plastů (město)</t>
  </si>
  <si>
    <t>TSO zajištění školního sběru odpadového papíru</t>
  </si>
  <si>
    <t>TSO Zimní údržba chodníků a ost.komunikací - přesun na zpracovnání papírů a plastů</t>
  </si>
  <si>
    <t>TSO nespec. rezerva - přesun na zpracování papírů a plastů</t>
  </si>
  <si>
    <t>0324</t>
  </si>
  <si>
    <t>TSO Zimní údržba míst. komun. - přesun na zpracování papírů a plastů</t>
  </si>
  <si>
    <t>Nouzový stav - ochranné pomůcky (nákup respirátorů, rukavic apod.)</t>
  </si>
  <si>
    <t>0329</t>
  </si>
  <si>
    <t>SOC KD Školní věcné dary - přesun na pol. 5139 na nákup tonerů</t>
  </si>
  <si>
    <t>SOC KD Školní opravy a udržování - přesun na pol. 5139 na nákup tonerů</t>
  </si>
  <si>
    <t>SOC KD Školní zvýšení fin. prostředků na pol. 5139 na nákup tonerů</t>
  </si>
  <si>
    <t>0357</t>
  </si>
  <si>
    <t>6.</t>
  </si>
  <si>
    <t>0486</t>
  </si>
  <si>
    <t>7.</t>
  </si>
  <si>
    <t>MZ náhrada nákladů na výsadbu a zepvň. mel. dřevin II. pol. 2019 - 12.250 Kč - P</t>
  </si>
  <si>
    <t>MZ náhrada nákladů na výsadbu a zepvň. mel. dřevin II. ol. 2019 - 12.250 Kč - V</t>
  </si>
  <si>
    <t>Příjem vratky dotace ZŠ TGM u ukonč. pojektu Učíme se navzájem - P</t>
  </si>
  <si>
    <t>Transfer vratky dotace ZŠ TGM u ukonč. projektu Učíme se narzájem - V</t>
  </si>
  <si>
    <t>ORM Rekonstr. soc. zařízení na bud. č. 1 MěÚ - přesun z 5171 na 6121</t>
  </si>
  <si>
    <t>2283</t>
  </si>
  <si>
    <t>ORM Rekonstr. soc. zařízení na bud. č. 1 MěÚ - přesun z pol. 5171 na pol. 6121</t>
  </si>
  <si>
    <t>0128</t>
  </si>
  <si>
    <t>6121</t>
  </si>
  <si>
    <t xml:space="preserve">ORM Rekonstr. ul. Spojovací - zavedení nové org. </t>
  </si>
  <si>
    <t>ORM Projekty nejbližších let - přesun na novou org. 2299</t>
  </si>
  <si>
    <t>ORM Využití prostor rad. rest. pro MP - přesun na pol. 6122 a 5137 v ráci této org.</t>
  </si>
  <si>
    <t>ORM Využití prostor rad. rest. pro MP - zavedení nové pol. 6122 v rámci této org.</t>
  </si>
  <si>
    <t>9319</t>
  </si>
  <si>
    <t>6122</t>
  </si>
  <si>
    <t>ORM Využití prostor rad. rest. pro MP - zavedení nové pol. 5137 v rámci této org.</t>
  </si>
  <si>
    <t>ORM Hurdis domy tř.T.Bati 981-984 - přesun na org. 8241: Přechody pro chodce na tř.T.B.</t>
  </si>
  <si>
    <t>8245</t>
  </si>
  <si>
    <t>8241</t>
  </si>
  <si>
    <t>ORM Přechody pro chodce tř. T. Bati - zvýšení fin. prostředků na dokončení akce</t>
  </si>
  <si>
    <t>ORM Oprava lávek přes Dřevnici - přesun na Most M-1 org. 7203</t>
  </si>
  <si>
    <t>6126</t>
  </si>
  <si>
    <t>ORM Most M-1 přes žel. trať - zvýšení fin. prostředků na dokončení financování akce</t>
  </si>
  <si>
    <t>7203</t>
  </si>
  <si>
    <t>ORM Oprava chod.v lok. Trávníky-přesun na opravu zpevněné plochy u garáží u Štěrkov.</t>
  </si>
  <si>
    <t>2292</t>
  </si>
  <si>
    <t>2293</t>
  </si>
  <si>
    <t>ORM Oprava zpevněné plochy u garáží u Štěrkoviště - zvýšení fin. prostředků</t>
  </si>
  <si>
    <t>ORM Pietní síň - modernizace - zavedení nové pol. 6121</t>
  </si>
  <si>
    <t>9307</t>
  </si>
  <si>
    <t>ORM Pietní síň - modernizace - přesun z pol. 6122 na pol. 6121</t>
  </si>
  <si>
    <t>ORM Úprava prostor před ZŠ TGM</t>
  </si>
  <si>
    <t>9328</t>
  </si>
  <si>
    <t>ORM Výstavba zázemí nám. 3. května - zavedení nové org.</t>
  </si>
  <si>
    <t>4166</t>
  </si>
  <si>
    <t>8.</t>
  </si>
  <si>
    <t>TEHOS SA Trávníky přesun na z oprav na investice - oplocení tenis. zdi</t>
  </si>
  <si>
    <t>0720</t>
  </si>
  <si>
    <t>Otrokovice 21.4.2020</t>
  </si>
  <si>
    <t>Příloha k us. č. RMO/25/7/20</t>
  </si>
  <si>
    <r>
      <t xml:space="preserve">SOC Prostř.na humanitu-přesun na  fin.dar pro Svaz tělesně postiž.v ČR, us. </t>
    </r>
    <r>
      <rPr>
        <sz val="10"/>
        <rFont val="Arial CE"/>
        <family val="2"/>
      </rPr>
      <t>RMO/4/6/20</t>
    </r>
  </si>
  <si>
    <r>
      <t>SOC Fin. dar Svazu tělesně postižených v ČR z.s.,  IČ 62181017,</t>
    </r>
    <r>
      <rPr>
        <sz val="10"/>
        <rFont val="Arial CE"/>
        <family val="2"/>
      </rPr>
      <t xml:space="preserve"> us. RMO/4/6/20</t>
    </r>
  </si>
  <si>
    <r>
      <t xml:space="preserve">SOC Prostř.na humanitu-přesun na  fin.dar pro Diakonii Broumov, IČ 492 89977,us. </t>
    </r>
    <r>
      <rPr>
        <sz val="10"/>
        <rFont val="Arial CE"/>
        <family val="2"/>
      </rPr>
      <t>RMO/17/7/20</t>
    </r>
  </si>
  <si>
    <r>
      <t xml:space="preserve">SOC Fin. dar pro Diakonii Broumov, IČ 49289977, </t>
    </r>
    <r>
      <rPr>
        <sz val="10"/>
        <rFont val="Arial CE"/>
        <family val="2"/>
      </rPr>
      <t>č. us. RMO/17/7/20</t>
    </r>
  </si>
  <si>
    <t>P= příjmy   V= výdaje   NZ= nově zařazeno do R2020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</si>
</sst>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0" xfId="0" applyFont="1"/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2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 topLeftCell="A25">
      <selection activeCell="Q57" sqref="Q57"/>
    </sheetView>
  </sheetViews>
  <sheetFormatPr defaultColWidth="9.140625" defaultRowHeight="15"/>
  <cols>
    <col min="1" max="1" width="4.57421875" style="4" customWidth="1"/>
    <col min="2" max="2" width="74.57421875" style="4" customWidth="1"/>
    <col min="3" max="3" width="3.7109375" style="56" customWidth="1"/>
    <col min="4" max="4" width="9.8515625" style="56" customWidth="1"/>
    <col min="5" max="7" width="6.7109375" style="4" customWidth="1"/>
    <col min="8" max="8" width="10.28125" style="4" customWidth="1"/>
    <col min="9" max="9" width="8.42187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38</v>
      </c>
      <c r="B1" s="2"/>
      <c r="C1" s="3"/>
      <c r="D1" s="3"/>
      <c r="H1" s="80" t="s">
        <v>119</v>
      </c>
      <c r="I1" s="2"/>
      <c r="J1" s="1"/>
    </row>
    <row r="2" spans="1:10" s="2" customFormat="1" ht="15">
      <c r="A2" s="5" t="s">
        <v>0</v>
      </c>
      <c r="B2" s="101" t="s">
        <v>1</v>
      </c>
      <c r="C2" s="5"/>
      <c r="D2" s="5" t="s">
        <v>2</v>
      </c>
      <c r="E2" s="101" t="s">
        <v>3</v>
      </c>
      <c r="F2" s="101" t="s">
        <v>4</v>
      </c>
      <c r="G2" s="101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2"/>
      <c r="C3" s="6"/>
      <c r="D3" s="6" t="s">
        <v>10</v>
      </c>
      <c r="E3" s="102"/>
      <c r="F3" s="102"/>
      <c r="G3" s="102"/>
      <c r="H3" s="6" t="s">
        <v>11</v>
      </c>
      <c r="I3" s="6" t="s">
        <v>39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84" t="s">
        <v>13</v>
      </c>
      <c r="B5" s="71" t="s">
        <v>48</v>
      </c>
      <c r="C5" s="72" t="s">
        <v>37</v>
      </c>
      <c r="D5" s="74" t="s">
        <v>50</v>
      </c>
      <c r="E5" s="73"/>
      <c r="F5" s="73">
        <v>4122</v>
      </c>
      <c r="G5" s="74" t="s">
        <v>51</v>
      </c>
      <c r="H5" s="75">
        <v>0</v>
      </c>
      <c r="I5" s="81">
        <v>50</v>
      </c>
      <c r="J5" s="76">
        <f aca="true" t="shared" si="0" ref="J5">H5+I5</f>
        <v>50</v>
      </c>
    </row>
    <row r="6" spans="1:10" ht="12.95" customHeight="1">
      <c r="A6" s="86"/>
      <c r="B6" s="71" t="s">
        <v>49</v>
      </c>
      <c r="C6" s="72" t="s">
        <v>37</v>
      </c>
      <c r="D6" s="74" t="s">
        <v>50</v>
      </c>
      <c r="E6" s="73">
        <v>3113</v>
      </c>
      <c r="F6" s="73">
        <v>5336</v>
      </c>
      <c r="G6" s="74" t="s">
        <v>51</v>
      </c>
      <c r="H6" s="75">
        <v>0</v>
      </c>
      <c r="I6" s="81">
        <v>50</v>
      </c>
      <c r="J6" s="76">
        <f aca="true" t="shared" si="1" ref="J6:J12">H6+I6</f>
        <v>50</v>
      </c>
    </row>
    <row r="7" spans="1:10" ht="12.95" customHeight="1">
      <c r="A7" s="90" t="s">
        <v>14</v>
      </c>
      <c r="B7" s="82" t="s">
        <v>82</v>
      </c>
      <c r="C7" s="72" t="s">
        <v>37</v>
      </c>
      <c r="D7" s="71"/>
      <c r="E7" s="73">
        <v>6402</v>
      </c>
      <c r="F7" s="73">
        <v>2229</v>
      </c>
      <c r="G7" s="74" t="s">
        <v>76</v>
      </c>
      <c r="H7" s="76">
        <v>0</v>
      </c>
      <c r="I7" s="77">
        <v>50.46</v>
      </c>
      <c r="J7" s="76">
        <f t="shared" si="1"/>
        <v>50.46</v>
      </c>
    </row>
    <row r="8" spans="1:10" ht="12.95" customHeight="1">
      <c r="A8" s="90"/>
      <c r="B8" s="82" t="s">
        <v>83</v>
      </c>
      <c r="C8" s="72" t="s">
        <v>37</v>
      </c>
      <c r="D8" s="71"/>
      <c r="E8" s="73">
        <v>6402</v>
      </c>
      <c r="F8" s="73">
        <v>5364</v>
      </c>
      <c r="G8" s="74" t="s">
        <v>76</v>
      </c>
      <c r="H8" s="76">
        <v>0</v>
      </c>
      <c r="I8" s="77">
        <v>50.46</v>
      </c>
      <c r="J8" s="76">
        <f t="shared" si="1"/>
        <v>50.46</v>
      </c>
    </row>
    <row r="9" spans="1:10" ht="12.95" customHeight="1">
      <c r="A9" s="90" t="s">
        <v>15</v>
      </c>
      <c r="B9" s="71" t="s">
        <v>47</v>
      </c>
      <c r="C9" s="72" t="s">
        <v>37</v>
      </c>
      <c r="D9" s="73"/>
      <c r="E9" s="73">
        <v>1036</v>
      </c>
      <c r="F9" s="73">
        <v>5811</v>
      </c>
      <c r="G9" s="74"/>
      <c r="H9" s="75">
        <v>0</v>
      </c>
      <c r="I9" s="81">
        <v>-25.6</v>
      </c>
      <c r="J9" s="76">
        <f t="shared" si="1"/>
        <v>-25.6</v>
      </c>
    </row>
    <row r="10" spans="1:10" ht="12.95" customHeight="1">
      <c r="A10" s="90"/>
      <c r="B10" s="71" t="s">
        <v>46</v>
      </c>
      <c r="C10" s="72" t="s">
        <v>37</v>
      </c>
      <c r="D10" s="73"/>
      <c r="E10" s="73">
        <v>1036</v>
      </c>
      <c r="F10" s="73">
        <v>5811</v>
      </c>
      <c r="G10" s="74"/>
      <c r="H10" s="75">
        <v>0</v>
      </c>
      <c r="I10" s="81">
        <v>25.6</v>
      </c>
      <c r="J10" s="76">
        <f t="shared" si="1"/>
        <v>25.6</v>
      </c>
    </row>
    <row r="11" spans="1:10" ht="12.95" customHeight="1">
      <c r="A11" s="90"/>
      <c r="B11" s="21" t="s">
        <v>80</v>
      </c>
      <c r="C11" s="13"/>
      <c r="D11" s="12"/>
      <c r="E11" s="11">
        <v>1036</v>
      </c>
      <c r="F11" s="11">
        <v>5811</v>
      </c>
      <c r="G11" s="14"/>
      <c r="H11" s="17">
        <v>-25.6</v>
      </c>
      <c r="I11" s="40">
        <v>-12.25</v>
      </c>
      <c r="J11" s="17">
        <f t="shared" si="1"/>
        <v>-37.85</v>
      </c>
    </row>
    <row r="12" spans="1:10" ht="12.95" customHeight="1">
      <c r="A12" s="90"/>
      <c r="B12" s="21" t="s">
        <v>81</v>
      </c>
      <c r="C12" s="13"/>
      <c r="D12" s="12"/>
      <c r="E12" s="11">
        <v>1036</v>
      </c>
      <c r="F12" s="11">
        <v>5811</v>
      </c>
      <c r="G12" s="14"/>
      <c r="H12" s="17">
        <v>25.6</v>
      </c>
      <c r="I12" s="40">
        <v>12.25</v>
      </c>
      <c r="J12" s="17">
        <f t="shared" si="1"/>
        <v>37.85</v>
      </c>
    </row>
    <row r="13" spans="1:10" s="26" customFormat="1" ht="12.95" customHeight="1">
      <c r="A13" s="23"/>
      <c r="B13" s="24"/>
      <c r="C13" s="25"/>
      <c r="D13" s="25"/>
      <c r="E13" s="103" t="s">
        <v>16</v>
      </c>
      <c r="F13" s="103"/>
      <c r="G13" s="103"/>
      <c r="H13" s="15">
        <f>H5+H7</f>
        <v>0</v>
      </c>
      <c r="I13" s="20">
        <f aca="true" t="shared" si="2" ref="I13:J13">I5+I7</f>
        <v>100.46000000000001</v>
      </c>
      <c r="J13" s="15">
        <f t="shared" si="2"/>
        <v>100.46000000000001</v>
      </c>
    </row>
    <row r="14" spans="1:10" s="26" customFormat="1" ht="12.95" customHeight="1">
      <c r="A14" s="23"/>
      <c r="B14" s="27" t="s">
        <v>124</v>
      </c>
      <c r="C14" s="25"/>
      <c r="D14" s="25"/>
      <c r="E14" s="104" t="s">
        <v>17</v>
      </c>
      <c r="F14" s="104"/>
      <c r="G14" s="104"/>
      <c r="H14" s="15">
        <f>H6+H8</f>
        <v>0</v>
      </c>
      <c r="I14" s="20">
        <f aca="true" t="shared" si="3" ref="I14:J14">I6+I8</f>
        <v>100.46000000000001</v>
      </c>
      <c r="J14" s="15">
        <f t="shared" si="3"/>
        <v>100.46000000000001</v>
      </c>
    </row>
    <row r="15" spans="1:10" s="26" customFormat="1" ht="12.95" customHeight="1">
      <c r="A15" s="23"/>
      <c r="B15" s="28"/>
      <c r="C15" s="25"/>
      <c r="D15" s="25"/>
      <c r="E15" s="105" t="s">
        <v>18</v>
      </c>
      <c r="F15" s="105"/>
      <c r="G15" s="105"/>
      <c r="H15" s="29">
        <v>0</v>
      </c>
      <c r="I15" s="79">
        <v>0</v>
      </c>
      <c r="J15" s="29">
        <v>0</v>
      </c>
    </row>
    <row r="16" spans="1:10" ht="12.95" customHeight="1">
      <c r="A16" s="30"/>
      <c r="B16" s="31"/>
      <c r="C16" s="32"/>
      <c r="D16" s="32"/>
      <c r="E16" s="105" t="s">
        <v>19</v>
      </c>
      <c r="F16" s="105"/>
      <c r="G16" s="105"/>
      <c r="H16" s="33">
        <f>H13-H14-H15</f>
        <v>0</v>
      </c>
      <c r="I16" s="33">
        <f>I13-I14-I15</f>
        <v>0</v>
      </c>
      <c r="J16" s="33">
        <f>J13-J14-J15</f>
        <v>0</v>
      </c>
    </row>
    <row r="17" spans="1:10" ht="12.95" customHeight="1">
      <c r="A17" s="34" t="s">
        <v>20</v>
      </c>
      <c r="B17" s="35"/>
      <c r="C17" s="36"/>
      <c r="D17" s="36"/>
      <c r="E17" s="37"/>
      <c r="F17" s="35"/>
      <c r="G17" s="35"/>
      <c r="H17" s="38"/>
      <c r="I17" s="38"/>
      <c r="J17" s="39"/>
    </row>
    <row r="18" spans="1:10" ht="12.95" customHeight="1">
      <c r="A18" s="90" t="s">
        <v>13</v>
      </c>
      <c r="B18" s="18" t="s">
        <v>40</v>
      </c>
      <c r="C18" s="19"/>
      <c r="D18" s="19"/>
      <c r="E18" s="19">
        <v>6112</v>
      </c>
      <c r="F18" s="19">
        <v>5901</v>
      </c>
      <c r="G18" s="14" t="s">
        <v>41</v>
      </c>
      <c r="H18" s="42">
        <v>145</v>
      </c>
      <c r="I18" s="43">
        <v>-5</v>
      </c>
      <c r="J18" s="22">
        <f aca="true" t="shared" si="4" ref="J18:J19">H18+I18</f>
        <v>140</v>
      </c>
    </row>
    <row r="19" spans="1:10" ht="12.95" customHeight="1">
      <c r="A19" s="90"/>
      <c r="B19" s="71" t="s">
        <v>42</v>
      </c>
      <c r="C19" s="72" t="s">
        <v>37</v>
      </c>
      <c r="D19" s="73"/>
      <c r="E19" s="73">
        <v>3326</v>
      </c>
      <c r="F19" s="73">
        <v>5222</v>
      </c>
      <c r="G19" s="74" t="s">
        <v>43</v>
      </c>
      <c r="H19" s="76">
        <v>0</v>
      </c>
      <c r="I19" s="77">
        <v>5</v>
      </c>
      <c r="J19" s="75">
        <f t="shared" si="4"/>
        <v>5</v>
      </c>
    </row>
    <row r="20" spans="1:10" ht="12.95" customHeight="1">
      <c r="A20" s="84" t="s">
        <v>14</v>
      </c>
      <c r="B20" s="12" t="s">
        <v>84</v>
      </c>
      <c r="C20" s="13"/>
      <c r="D20" s="11"/>
      <c r="E20" s="11">
        <v>6171</v>
      </c>
      <c r="F20" s="11">
        <v>5171</v>
      </c>
      <c r="G20" s="14" t="s">
        <v>85</v>
      </c>
      <c r="H20" s="17">
        <v>900</v>
      </c>
      <c r="I20" s="40">
        <v>-840</v>
      </c>
      <c r="J20" s="22">
        <f>H20+I20</f>
        <v>60</v>
      </c>
    </row>
    <row r="21" spans="1:10" ht="12.95" customHeight="1">
      <c r="A21" s="85"/>
      <c r="B21" s="12" t="s">
        <v>95</v>
      </c>
      <c r="C21" s="13"/>
      <c r="D21" s="11"/>
      <c r="E21" s="11">
        <v>5311</v>
      </c>
      <c r="F21" s="11">
        <v>5137</v>
      </c>
      <c r="G21" s="14" t="s">
        <v>93</v>
      </c>
      <c r="H21" s="17">
        <v>1000</v>
      </c>
      <c r="I21" s="40">
        <v>122</v>
      </c>
      <c r="J21" s="22">
        <f aca="true" t="shared" si="5" ref="J21:J24">H21+I21</f>
        <v>1122</v>
      </c>
    </row>
    <row r="22" spans="1:10" ht="12.95" customHeight="1">
      <c r="A22" s="85"/>
      <c r="B22" s="12" t="s">
        <v>100</v>
      </c>
      <c r="C22" s="13"/>
      <c r="D22" s="11"/>
      <c r="E22" s="11">
        <v>2219</v>
      </c>
      <c r="F22" s="11">
        <v>5171</v>
      </c>
      <c r="G22" s="14" t="s">
        <v>101</v>
      </c>
      <c r="H22" s="17">
        <v>1600</v>
      </c>
      <c r="I22" s="40">
        <v>-12</v>
      </c>
      <c r="J22" s="22">
        <f t="shared" si="5"/>
        <v>1588</v>
      </c>
    </row>
    <row r="23" spans="1:10" ht="12.95" customHeight="1">
      <c r="A23" s="85"/>
      <c r="B23" s="12" t="s">
        <v>104</v>
      </c>
      <c r="C23" s="13"/>
      <c r="D23" s="11"/>
      <c r="E23" s="11">
        <v>2219</v>
      </c>
      <c r="F23" s="11">
        <v>5171</v>
      </c>
      <c r="G23" s="14" t="s">
        <v>105</v>
      </c>
      <c r="H23" s="17">
        <v>400</v>
      </c>
      <c r="I23" s="40">
        <v>-140</v>
      </c>
      <c r="J23" s="22">
        <f t="shared" si="5"/>
        <v>260</v>
      </c>
    </row>
    <row r="24" spans="1:10" ht="12.95" customHeight="1">
      <c r="A24" s="85"/>
      <c r="B24" s="12" t="s">
        <v>107</v>
      </c>
      <c r="C24" s="13"/>
      <c r="D24" s="11"/>
      <c r="E24" s="11">
        <v>2219</v>
      </c>
      <c r="F24" s="11">
        <v>5171</v>
      </c>
      <c r="G24" s="14" t="s">
        <v>106</v>
      </c>
      <c r="H24" s="17">
        <v>480</v>
      </c>
      <c r="I24" s="40">
        <v>140</v>
      </c>
      <c r="J24" s="22">
        <f t="shared" si="5"/>
        <v>620</v>
      </c>
    </row>
    <row r="25" spans="1:10" ht="12.95" customHeight="1">
      <c r="A25" s="90" t="s">
        <v>15</v>
      </c>
      <c r="B25" s="21" t="s">
        <v>45</v>
      </c>
      <c r="C25" s="13"/>
      <c r="D25" s="12"/>
      <c r="E25" s="19">
        <v>5213</v>
      </c>
      <c r="F25" s="19">
        <v>5903</v>
      </c>
      <c r="G25" s="14"/>
      <c r="H25" s="17">
        <v>1494.37</v>
      </c>
      <c r="I25" s="40">
        <v>-1100</v>
      </c>
      <c r="J25" s="17">
        <f aca="true" t="shared" si="6" ref="J25">H25+I25</f>
        <v>394.3699999999999</v>
      </c>
    </row>
    <row r="26" spans="1:10" ht="12.95" customHeight="1">
      <c r="A26" s="90"/>
      <c r="B26" s="82" t="s">
        <v>71</v>
      </c>
      <c r="C26" s="72" t="s">
        <v>37</v>
      </c>
      <c r="D26" s="71"/>
      <c r="E26" s="73">
        <v>5213</v>
      </c>
      <c r="F26" s="73">
        <v>5132</v>
      </c>
      <c r="G26" s="74" t="s">
        <v>44</v>
      </c>
      <c r="H26" s="76">
        <v>0</v>
      </c>
      <c r="I26" s="77">
        <v>1100</v>
      </c>
      <c r="J26" s="76">
        <f>H26+I26</f>
        <v>1100</v>
      </c>
    </row>
    <row r="27" spans="1:10" ht="12.95" customHeight="1">
      <c r="A27" s="90" t="s">
        <v>57</v>
      </c>
      <c r="B27" s="21" t="s">
        <v>52</v>
      </c>
      <c r="C27" s="13"/>
      <c r="D27" s="12"/>
      <c r="E27" s="11">
        <v>4399</v>
      </c>
      <c r="F27" s="11">
        <v>5901</v>
      </c>
      <c r="G27" s="14" t="s">
        <v>53</v>
      </c>
      <c r="H27" s="17">
        <v>190</v>
      </c>
      <c r="I27" s="40">
        <v>-136.44</v>
      </c>
      <c r="J27" s="17">
        <f aca="true" t="shared" si="7" ref="J27:J45">H27+I27</f>
        <v>53.56</v>
      </c>
    </row>
    <row r="28" spans="1:10" ht="12.95" customHeight="1">
      <c r="A28" s="90"/>
      <c r="B28" s="82" t="s">
        <v>54</v>
      </c>
      <c r="C28" s="72" t="s">
        <v>37</v>
      </c>
      <c r="D28" s="71"/>
      <c r="E28" s="73">
        <v>6402</v>
      </c>
      <c r="F28" s="73">
        <v>5364</v>
      </c>
      <c r="G28" s="74" t="s">
        <v>53</v>
      </c>
      <c r="H28" s="76">
        <v>0</v>
      </c>
      <c r="I28" s="77">
        <v>136.44</v>
      </c>
      <c r="J28" s="76">
        <f t="shared" si="7"/>
        <v>136.44</v>
      </c>
    </row>
    <row r="29" spans="1:10" ht="12.95" customHeight="1">
      <c r="A29" s="90" t="s">
        <v>58</v>
      </c>
      <c r="B29" s="21" t="s">
        <v>59</v>
      </c>
      <c r="C29" s="13"/>
      <c r="D29" s="11">
        <v>104113013</v>
      </c>
      <c r="E29" s="11">
        <v>4359</v>
      </c>
      <c r="F29" s="11">
        <v>5173</v>
      </c>
      <c r="G29" s="14" t="s">
        <v>60</v>
      </c>
      <c r="H29" s="17">
        <v>28</v>
      </c>
      <c r="I29" s="40">
        <v>-8</v>
      </c>
      <c r="J29" s="17">
        <f t="shared" si="7"/>
        <v>20</v>
      </c>
    </row>
    <row r="30" spans="1:10" ht="12.95" customHeight="1">
      <c r="A30" s="90"/>
      <c r="B30" s="21" t="s">
        <v>61</v>
      </c>
      <c r="C30" s="13"/>
      <c r="D30" s="11">
        <v>104113013</v>
      </c>
      <c r="E30" s="11">
        <v>4359</v>
      </c>
      <c r="F30" s="11">
        <v>5167</v>
      </c>
      <c r="G30" s="14" t="s">
        <v>60</v>
      </c>
      <c r="H30" s="17">
        <v>21</v>
      </c>
      <c r="I30" s="40">
        <v>8</v>
      </c>
      <c r="J30" s="17">
        <f t="shared" si="7"/>
        <v>29</v>
      </c>
    </row>
    <row r="31" spans="1:10" ht="12.95" customHeight="1">
      <c r="A31" s="90"/>
      <c r="B31" s="21" t="s">
        <v>120</v>
      </c>
      <c r="C31" s="13"/>
      <c r="D31" s="12"/>
      <c r="E31" s="11">
        <v>4343</v>
      </c>
      <c r="F31" s="11">
        <v>5222</v>
      </c>
      <c r="G31" s="14" t="s">
        <v>55</v>
      </c>
      <c r="H31" s="17">
        <v>50</v>
      </c>
      <c r="I31" s="40">
        <v>-7</v>
      </c>
      <c r="J31" s="17">
        <f t="shared" si="7"/>
        <v>43</v>
      </c>
    </row>
    <row r="32" spans="1:10" ht="12.95" customHeight="1">
      <c r="A32" s="90"/>
      <c r="B32" s="82" t="s">
        <v>121</v>
      </c>
      <c r="C32" s="72" t="s">
        <v>37</v>
      </c>
      <c r="D32" s="71"/>
      <c r="E32" s="73">
        <v>3543</v>
      </c>
      <c r="F32" s="73">
        <v>5222</v>
      </c>
      <c r="G32" s="74" t="s">
        <v>56</v>
      </c>
      <c r="H32" s="76">
        <v>0</v>
      </c>
      <c r="I32" s="77">
        <v>7</v>
      </c>
      <c r="J32" s="76">
        <f t="shared" si="7"/>
        <v>7</v>
      </c>
    </row>
    <row r="33" spans="1:10" ht="12.95" customHeight="1">
      <c r="A33" s="90"/>
      <c r="B33" s="21" t="s">
        <v>122</v>
      </c>
      <c r="C33" s="13"/>
      <c r="D33" s="12"/>
      <c r="E33" s="11">
        <v>4343</v>
      </c>
      <c r="F33" s="11">
        <v>5222</v>
      </c>
      <c r="G33" s="14" t="s">
        <v>55</v>
      </c>
      <c r="H33" s="17">
        <v>43</v>
      </c>
      <c r="I33" s="40">
        <v>-20</v>
      </c>
      <c r="J33" s="17">
        <f t="shared" si="7"/>
        <v>23</v>
      </c>
    </row>
    <row r="34" spans="1:10" ht="12.95" customHeight="1">
      <c r="A34" s="90"/>
      <c r="B34" s="82" t="s">
        <v>123</v>
      </c>
      <c r="C34" s="72" t="s">
        <v>37</v>
      </c>
      <c r="D34" s="71"/>
      <c r="E34" s="73">
        <v>4341</v>
      </c>
      <c r="F34" s="73">
        <v>5229</v>
      </c>
      <c r="G34" s="74" t="s">
        <v>78</v>
      </c>
      <c r="H34" s="76">
        <v>0</v>
      </c>
      <c r="I34" s="77">
        <v>20</v>
      </c>
      <c r="J34" s="76">
        <f t="shared" si="7"/>
        <v>20</v>
      </c>
    </row>
    <row r="35" spans="1:10" ht="12.95" customHeight="1">
      <c r="A35" s="90"/>
      <c r="B35" s="21" t="s">
        <v>73</v>
      </c>
      <c r="C35" s="13"/>
      <c r="D35" s="12"/>
      <c r="E35" s="11">
        <v>4379</v>
      </c>
      <c r="F35" s="11">
        <v>5194</v>
      </c>
      <c r="G35" s="14" t="s">
        <v>72</v>
      </c>
      <c r="H35" s="17">
        <v>20</v>
      </c>
      <c r="I35" s="40">
        <v>-1</v>
      </c>
      <c r="J35" s="17">
        <f aca="true" t="shared" si="8" ref="J35:J37">H35+I35</f>
        <v>19</v>
      </c>
    </row>
    <row r="36" spans="1:10" ht="12.95" customHeight="1">
      <c r="A36" s="90"/>
      <c r="B36" s="21" t="s">
        <v>74</v>
      </c>
      <c r="C36" s="13"/>
      <c r="D36" s="12"/>
      <c r="E36" s="11">
        <v>4379</v>
      </c>
      <c r="F36" s="11">
        <v>5171</v>
      </c>
      <c r="G36" s="14" t="s">
        <v>72</v>
      </c>
      <c r="H36" s="17">
        <v>1</v>
      </c>
      <c r="I36" s="40">
        <v>-1</v>
      </c>
      <c r="J36" s="17">
        <f t="shared" si="8"/>
        <v>0</v>
      </c>
    </row>
    <row r="37" spans="1:10" ht="12.95" customHeight="1">
      <c r="A37" s="90"/>
      <c r="B37" s="21" t="s">
        <v>75</v>
      </c>
      <c r="C37" s="13"/>
      <c r="D37" s="12"/>
      <c r="E37" s="11">
        <v>4379</v>
      </c>
      <c r="F37" s="11">
        <v>5139</v>
      </c>
      <c r="G37" s="14" t="s">
        <v>72</v>
      </c>
      <c r="H37" s="17">
        <v>1</v>
      </c>
      <c r="I37" s="40">
        <v>2</v>
      </c>
      <c r="J37" s="17">
        <f t="shared" si="8"/>
        <v>3</v>
      </c>
    </row>
    <row r="38" spans="1:10" ht="12.95" customHeight="1">
      <c r="A38" s="84" t="s">
        <v>77</v>
      </c>
      <c r="B38" s="21" t="s">
        <v>63</v>
      </c>
      <c r="C38" s="13"/>
      <c r="D38" s="12"/>
      <c r="E38" s="11">
        <v>2223</v>
      </c>
      <c r="F38" s="11">
        <v>5171</v>
      </c>
      <c r="G38" s="14" t="s">
        <v>62</v>
      </c>
      <c r="H38" s="17">
        <v>50</v>
      </c>
      <c r="I38" s="40">
        <v>-10</v>
      </c>
      <c r="J38" s="17">
        <f t="shared" si="7"/>
        <v>40</v>
      </c>
    </row>
    <row r="39" spans="1:10" ht="12.95" customHeight="1">
      <c r="A39" s="86"/>
      <c r="B39" s="82" t="s">
        <v>64</v>
      </c>
      <c r="C39" s="72" t="s">
        <v>37</v>
      </c>
      <c r="D39" s="71"/>
      <c r="E39" s="73">
        <v>2223</v>
      </c>
      <c r="F39" s="73">
        <v>5168</v>
      </c>
      <c r="G39" s="74" t="s">
        <v>62</v>
      </c>
      <c r="H39" s="76">
        <v>0</v>
      </c>
      <c r="I39" s="77">
        <v>10</v>
      </c>
      <c r="J39" s="76">
        <f t="shared" si="7"/>
        <v>10</v>
      </c>
    </row>
    <row r="40" spans="1:10" ht="12.95" customHeight="1">
      <c r="A40" s="84" t="s">
        <v>79</v>
      </c>
      <c r="B40" s="21" t="s">
        <v>70</v>
      </c>
      <c r="C40" s="13"/>
      <c r="D40" s="12"/>
      <c r="E40" s="11">
        <v>2212</v>
      </c>
      <c r="F40" s="11">
        <v>5169</v>
      </c>
      <c r="G40" s="14" t="s">
        <v>69</v>
      </c>
      <c r="H40" s="17">
        <v>1395</v>
      </c>
      <c r="I40" s="40">
        <v>-350</v>
      </c>
      <c r="J40" s="17">
        <f t="shared" si="7"/>
        <v>1045</v>
      </c>
    </row>
    <row r="41" spans="1:10" ht="12.95" customHeight="1">
      <c r="A41" s="85"/>
      <c r="B41" s="21" t="s">
        <v>67</v>
      </c>
      <c r="C41" s="13"/>
      <c r="D41" s="12"/>
      <c r="E41" s="11">
        <v>2219</v>
      </c>
      <c r="F41" s="11">
        <v>5169</v>
      </c>
      <c r="G41" s="14" t="s">
        <v>69</v>
      </c>
      <c r="H41" s="17">
        <v>1395</v>
      </c>
      <c r="I41" s="40">
        <v>-350</v>
      </c>
      <c r="J41" s="17">
        <f t="shared" si="7"/>
        <v>1045</v>
      </c>
    </row>
    <row r="42" spans="1:10" ht="12.95" customHeight="1">
      <c r="A42" s="85"/>
      <c r="B42" s="21" t="s">
        <v>68</v>
      </c>
      <c r="C42" s="13"/>
      <c r="D42" s="12"/>
      <c r="E42" s="11">
        <v>3639</v>
      </c>
      <c r="F42" s="11">
        <v>5901</v>
      </c>
      <c r="G42" s="14"/>
      <c r="H42" s="17">
        <v>100</v>
      </c>
      <c r="I42" s="40">
        <v>-50</v>
      </c>
      <c r="J42" s="17">
        <f t="shared" si="7"/>
        <v>50</v>
      </c>
    </row>
    <row r="43" spans="1:10" ht="12.95" customHeight="1">
      <c r="A43" s="85"/>
      <c r="B43" s="82" t="s">
        <v>65</v>
      </c>
      <c r="C43" s="72" t="s">
        <v>37</v>
      </c>
      <c r="D43" s="71"/>
      <c r="E43" s="73">
        <v>3723</v>
      </c>
      <c r="F43" s="73">
        <v>5169</v>
      </c>
      <c r="G43" s="74" t="s">
        <v>69</v>
      </c>
      <c r="H43" s="76">
        <v>0</v>
      </c>
      <c r="I43" s="77">
        <v>700</v>
      </c>
      <c r="J43" s="76">
        <f t="shared" si="7"/>
        <v>700</v>
      </c>
    </row>
    <row r="44" spans="1:10" ht="12.95" customHeight="1">
      <c r="A44" s="86"/>
      <c r="B44" s="82" t="s">
        <v>66</v>
      </c>
      <c r="C44" s="72" t="s">
        <v>37</v>
      </c>
      <c r="D44" s="71"/>
      <c r="E44" s="73">
        <v>3723</v>
      </c>
      <c r="F44" s="73">
        <v>5169</v>
      </c>
      <c r="G44" s="74" t="s">
        <v>69</v>
      </c>
      <c r="H44" s="76">
        <v>0</v>
      </c>
      <c r="I44" s="77">
        <v>50</v>
      </c>
      <c r="J44" s="76">
        <f t="shared" si="7"/>
        <v>50</v>
      </c>
    </row>
    <row r="45" spans="1:10" ht="12.95" customHeight="1">
      <c r="A45" s="83" t="s">
        <v>115</v>
      </c>
      <c r="B45" s="21" t="s">
        <v>116</v>
      </c>
      <c r="C45" s="13"/>
      <c r="D45" s="12"/>
      <c r="E45" s="11">
        <v>3412</v>
      </c>
      <c r="F45" s="11">
        <v>5171</v>
      </c>
      <c r="G45" s="14" t="s">
        <v>117</v>
      </c>
      <c r="H45" s="17">
        <v>400</v>
      </c>
      <c r="I45" s="40">
        <v>-20</v>
      </c>
      <c r="J45" s="17">
        <f t="shared" si="7"/>
        <v>380</v>
      </c>
    </row>
    <row r="46" spans="1:10" ht="12.95" customHeight="1">
      <c r="A46" s="30"/>
      <c r="B46" s="35"/>
      <c r="C46" s="36"/>
      <c r="D46" s="36"/>
      <c r="E46" s="92" t="s">
        <v>21</v>
      </c>
      <c r="F46" s="93"/>
      <c r="G46" s="94"/>
      <c r="H46" s="44">
        <f>SUM(H18:H45)</f>
        <v>9713.369999999999</v>
      </c>
      <c r="I46" s="44">
        <f>SUM(I18:I45)</f>
        <v>-750</v>
      </c>
      <c r="J46" s="44">
        <f>SUM(J18:J45)</f>
        <v>8963.369999999999</v>
      </c>
    </row>
    <row r="47" spans="1:10" ht="12.95" customHeight="1">
      <c r="A47" s="45" t="s">
        <v>22</v>
      </c>
      <c r="B47" s="35"/>
      <c r="C47" s="36"/>
      <c r="D47" s="36"/>
      <c r="E47" s="37"/>
      <c r="F47" s="35"/>
      <c r="G47" s="35"/>
      <c r="H47" s="38"/>
      <c r="I47" s="38"/>
      <c r="J47" s="46"/>
    </row>
    <row r="48" spans="1:10" s="26" customFormat="1" ht="12.95" customHeight="1">
      <c r="A48" s="84" t="s">
        <v>13</v>
      </c>
      <c r="B48" s="71" t="s">
        <v>86</v>
      </c>
      <c r="C48" s="72" t="s">
        <v>37</v>
      </c>
      <c r="D48" s="71"/>
      <c r="E48" s="73">
        <v>6171</v>
      </c>
      <c r="F48" s="73">
        <v>6121</v>
      </c>
      <c r="G48" s="74" t="s">
        <v>85</v>
      </c>
      <c r="H48" s="76">
        <v>0</v>
      </c>
      <c r="I48" s="77">
        <v>840</v>
      </c>
      <c r="J48" s="75">
        <f>H48+I48</f>
        <v>840</v>
      </c>
    </row>
    <row r="49" spans="1:10" s="26" customFormat="1" ht="12.95" customHeight="1">
      <c r="A49" s="85"/>
      <c r="B49" s="12" t="s">
        <v>90</v>
      </c>
      <c r="C49" s="13"/>
      <c r="D49" s="11"/>
      <c r="E49" s="11">
        <v>3639</v>
      </c>
      <c r="F49" s="11">
        <v>6121</v>
      </c>
      <c r="G49" s="14" t="s">
        <v>87</v>
      </c>
      <c r="H49" s="17">
        <v>1020</v>
      </c>
      <c r="I49" s="40">
        <v>-245</v>
      </c>
      <c r="J49" s="22">
        <f>H49+I49</f>
        <v>775</v>
      </c>
    </row>
    <row r="50" spans="1:10" s="26" customFormat="1" ht="12.95" customHeight="1">
      <c r="A50" s="85"/>
      <c r="B50" s="71" t="s">
        <v>89</v>
      </c>
      <c r="C50" s="72" t="s">
        <v>37</v>
      </c>
      <c r="D50" s="73"/>
      <c r="E50" s="73">
        <v>2212</v>
      </c>
      <c r="F50" s="74" t="s">
        <v>88</v>
      </c>
      <c r="G50" s="74">
        <v>2299</v>
      </c>
      <c r="H50" s="77">
        <v>0</v>
      </c>
      <c r="I50" s="81">
        <v>245</v>
      </c>
      <c r="J50" s="75">
        <f aca="true" t="shared" si="9" ref="J50:J60">H50+I50</f>
        <v>245</v>
      </c>
    </row>
    <row r="51" spans="1:10" s="26" customFormat="1" ht="12.95" customHeight="1">
      <c r="A51" s="85"/>
      <c r="B51" s="12" t="s">
        <v>91</v>
      </c>
      <c r="C51" s="11"/>
      <c r="D51" s="11"/>
      <c r="E51" s="11">
        <v>5311</v>
      </c>
      <c r="F51" s="14" t="s">
        <v>88</v>
      </c>
      <c r="G51" s="14">
        <v>9319</v>
      </c>
      <c r="H51" s="17">
        <v>1219</v>
      </c>
      <c r="I51" s="16">
        <v>-142</v>
      </c>
      <c r="J51" s="22">
        <f t="shared" si="9"/>
        <v>1077</v>
      </c>
    </row>
    <row r="52" spans="1:10" s="26" customFormat="1" ht="12.95" customHeight="1">
      <c r="A52" s="85"/>
      <c r="B52" s="12" t="s">
        <v>92</v>
      </c>
      <c r="C52" s="11"/>
      <c r="D52" s="11"/>
      <c r="E52" s="11">
        <v>5311</v>
      </c>
      <c r="F52" s="14" t="s">
        <v>94</v>
      </c>
      <c r="G52" s="14" t="s">
        <v>93</v>
      </c>
      <c r="H52" s="17">
        <v>300</v>
      </c>
      <c r="I52" s="16">
        <v>20</v>
      </c>
      <c r="J52" s="22">
        <f t="shared" si="9"/>
        <v>320</v>
      </c>
    </row>
    <row r="53" spans="1:10" s="26" customFormat="1" ht="12.95" customHeight="1">
      <c r="A53" s="85"/>
      <c r="B53" s="12" t="s">
        <v>96</v>
      </c>
      <c r="C53" s="11"/>
      <c r="D53" s="11"/>
      <c r="E53" s="11">
        <v>3612</v>
      </c>
      <c r="F53" s="14" t="s">
        <v>88</v>
      </c>
      <c r="G53" s="14" t="s">
        <v>97</v>
      </c>
      <c r="H53" s="17">
        <v>1500</v>
      </c>
      <c r="I53" s="16">
        <v>-90</v>
      </c>
      <c r="J53" s="22">
        <f t="shared" si="9"/>
        <v>1410</v>
      </c>
    </row>
    <row r="54" spans="1:10" s="26" customFormat="1" ht="12.95" customHeight="1">
      <c r="A54" s="85"/>
      <c r="B54" s="12" t="s">
        <v>99</v>
      </c>
      <c r="C54" s="11"/>
      <c r="D54" s="11"/>
      <c r="E54" s="11">
        <v>2212</v>
      </c>
      <c r="F54" s="14" t="s">
        <v>88</v>
      </c>
      <c r="G54" s="14" t="s">
        <v>98</v>
      </c>
      <c r="H54" s="17">
        <v>1500</v>
      </c>
      <c r="I54" s="16">
        <v>90</v>
      </c>
      <c r="J54" s="22">
        <f t="shared" si="9"/>
        <v>1590</v>
      </c>
    </row>
    <row r="55" spans="1:10" s="26" customFormat="1" ht="12.95" customHeight="1">
      <c r="A55" s="85"/>
      <c r="B55" s="12" t="s">
        <v>102</v>
      </c>
      <c r="C55" s="11"/>
      <c r="D55" s="11"/>
      <c r="E55" s="11">
        <v>2212</v>
      </c>
      <c r="F55" s="14" t="s">
        <v>88</v>
      </c>
      <c r="G55" s="14" t="s">
        <v>103</v>
      </c>
      <c r="H55" s="17">
        <v>6900</v>
      </c>
      <c r="I55" s="16">
        <v>12</v>
      </c>
      <c r="J55" s="22">
        <f t="shared" si="9"/>
        <v>6912</v>
      </c>
    </row>
    <row r="56" spans="1:10" s="26" customFormat="1" ht="12.95" customHeight="1">
      <c r="A56" s="85"/>
      <c r="B56" s="12" t="s">
        <v>110</v>
      </c>
      <c r="C56" s="11"/>
      <c r="D56" s="11"/>
      <c r="E56" s="11">
        <v>3632</v>
      </c>
      <c r="F56" s="14" t="s">
        <v>94</v>
      </c>
      <c r="G56" s="14" t="s">
        <v>109</v>
      </c>
      <c r="H56" s="17">
        <v>350</v>
      </c>
      <c r="I56" s="16">
        <v>-350</v>
      </c>
      <c r="J56" s="22">
        <f t="shared" si="9"/>
        <v>0</v>
      </c>
    </row>
    <row r="57" spans="1:10" s="26" customFormat="1" ht="12.95" customHeight="1">
      <c r="A57" s="85"/>
      <c r="B57" s="71" t="s">
        <v>108</v>
      </c>
      <c r="C57" s="72" t="s">
        <v>37</v>
      </c>
      <c r="D57" s="73"/>
      <c r="E57" s="73">
        <v>3632</v>
      </c>
      <c r="F57" s="74" t="s">
        <v>88</v>
      </c>
      <c r="G57" s="74" t="s">
        <v>109</v>
      </c>
      <c r="H57" s="76">
        <v>0</v>
      </c>
      <c r="I57" s="81">
        <v>350</v>
      </c>
      <c r="J57" s="75">
        <f t="shared" si="9"/>
        <v>350</v>
      </c>
    </row>
    <row r="58" spans="1:10" s="26" customFormat="1" ht="12.95" customHeight="1">
      <c r="A58" s="85"/>
      <c r="B58" s="12" t="s">
        <v>111</v>
      </c>
      <c r="C58" s="13"/>
      <c r="D58" s="11"/>
      <c r="E58" s="11">
        <v>2219</v>
      </c>
      <c r="F58" s="14" t="s">
        <v>88</v>
      </c>
      <c r="G58" s="14" t="s">
        <v>112</v>
      </c>
      <c r="H58" s="17">
        <v>550</v>
      </c>
      <c r="I58" s="16">
        <v>-86</v>
      </c>
      <c r="J58" s="22">
        <f t="shared" si="9"/>
        <v>464</v>
      </c>
    </row>
    <row r="59" spans="1:10" ht="12.95" customHeight="1">
      <c r="A59" s="86"/>
      <c r="B59" s="71" t="s">
        <v>113</v>
      </c>
      <c r="C59" s="72" t="s">
        <v>37</v>
      </c>
      <c r="D59" s="73"/>
      <c r="E59" s="73">
        <v>3639</v>
      </c>
      <c r="F59" s="73">
        <v>6121</v>
      </c>
      <c r="G59" s="74" t="s">
        <v>114</v>
      </c>
      <c r="H59" s="76">
        <v>0</v>
      </c>
      <c r="I59" s="77">
        <v>86</v>
      </c>
      <c r="J59" s="75">
        <f t="shared" si="9"/>
        <v>86</v>
      </c>
    </row>
    <row r="60" spans="1:10" ht="12.95" customHeight="1">
      <c r="A60" s="83" t="s">
        <v>14</v>
      </c>
      <c r="B60" s="21" t="s">
        <v>116</v>
      </c>
      <c r="C60" s="13"/>
      <c r="D60" s="11"/>
      <c r="E60" s="11">
        <v>3412</v>
      </c>
      <c r="F60" s="11">
        <v>6121</v>
      </c>
      <c r="G60" s="14" t="s">
        <v>117</v>
      </c>
      <c r="H60" s="17">
        <v>50</v>
      </c>
      <c r="I60" s="40">
        <v>20</v>
      </c>
      <c r="J60" s="22">
        <f t="shared" si="9"/>
        <v>70</v>
      </c>
    </row>
    <row r="61" spans="1:10" ht="12.95" customHeight="1">
      <c r="A61" s="32"/>
      <c r="B61" s="31"/>
      <c r="C61" s="32"/>
      <c r="D61" s="32"/>
      <c r="E61" s="91" t="s">
        <v>23</v>
      </c>
      <c r="F61" s="91"/>
      <c r="G61" s="91"/>
      <c r="H61" s="78">
        <f>SUM(H48:H60)</f>
        <v>13389</v>
      </c>
      <c r="I61" s="78">
        <f aca="true" t="shared" si="10" ref="I61:J61">SUM(I48:I60)</f>
        <v>750</v>
      </c>
      <c r="J61" s="78">
        <f t="shared" si="10"/>
        <v>14139</v>
      </c>
    </row>
    <row r="62" spans="1:9" ht="12.95" customHeight="1">
      <c r="A62" s="28" t="s">
        <v>34</v>
      </c>
      <c r="B62" s="31"/>
      <c r="C62" s="32"/>
      <c r="D62" s="32"/>
      <c r="E62" s="63"/>
      <c r="F62" s="63"/>
      <c r="G62" s="63"/>
      <c r="H62" s="66"/>
      <c r="I62" s="67"/>
    </row>
    <row r="63" spans="1:10" ht="12.75" customHeight="1">
      <c r="A63" s="69" t="s">
        <v>13</v>
      </c>
      <c r="B63" s="12"/>
      <c r="C63" s="11"/>
      <c r="D63" s="11"/>
      <c r="E63" s="70"/>
      <c r="F63" s="70"/>
      <c r="G63" s="70"/>
      <c r="H63" s="22"/>
      <c r="I63" s="16">
        <v>0</v>
      </c>
      <c r="J63" s="22"/>
    </row>
    <row r="64" spans="1:10" ht="12.95" customHeight="1">
      <c r="A64" s="32"/>
      <c r="B64" s="31"/>
      <c r="C64" s="32"/>
      <c r="D64" s="32"/>
      <c r="E64" s="87" t="s">
        <v>35</v>
      </c>
      <c r="F64" s="88"/>
      <c r="G64" s="89"/>
      <c r="H64" s="64"/>
      <c r="I64" s="68">
        <f>SUM(I63:I63)</f>
        <v>0</v>
      </c>
      <c r="J64" s="29"/>
    </row>
    <row r="65" spans="1:10" ht="12.95" customHeight="1">
      <c r="A65" s="32"/>
      <c r="B65" s="31"/>
      <c r="C65" s="32"/>
      <c r="D65" s="32"/>
      <c r="E65" s="47"/>
      <c r="F65" s="47"/>
      <c r="G65" s="48"/>
      <c r="H65" s="64"/>
      <c r="I65" s="65"/>
      <c r="J65" s="29"/>
    </row>
    <row r="66" spans="2:10" ht="12.95" customHeight="1">
      <c r="B66" s="49" t="s">
        <v>33</v>
      </c>
      <c r="C66" s="36"/>
      <c r="D66" s="36"/>
      <c r="E66" s="98" t="s">
        <v>16</v>
      </c>
      <c r="F66" s="99"/>
      <c r="G66" s="99"/>
      <c r="H66" s="100"/>
      <c r="I66" s="43">
        <f>I13</f>
        <v>100.46000000000001</v>
      </c>
      <c r="J66" s="43"/>
    </row>
    <row r="67" spans="2:10" ht="12.95" customHeight="1">
      <c r="B67" s="35"/>
      <c r="C67" s="36"/>
      <c r="D67" s="36"/>
      <c r="E67" s="98" t="s">
        <v>24</v>
      </c>
      <c r="F67" s="99"/>
      <c r="G67" s="99"/>
      <c r="H67" s="100"/>
      <c r="I67" s="43">
        <f>I46+I14</f>
        <v>-649.54</v>
      </c>
      <c r="J67" s="18"/>
    </row>
    <row r="68" spans="2:10" ht="12.95" customHeight="1">
      <c r="B68" s="35"/>
      <c r="C68" s="36"/>
      <c r="D68" s="36"/>
      <c r="E68" s="98" t="s">
        <v>25</v>
      </c>
      <c r="F68" s="99"/>
      <c r="G68" s="99"/>
      <c r="H68" s="100"/>
      <c r="I68" s="43">
        <f>I61+I15</f>
        <v>750</v>
      </c>
      <c r="J68" s="42"/>
    </row>
    <row r="69" spans="2:10" ht="12.95" customHeight="1">
      <c r="B69" s="35"/>
      <c r="C69" s="36"/>
      <c r="D69" s="36"/>
      <c r="E69" s="98" t="s">
        <v>26</v>
      </c>
      <c r="F69" s="99"/>
      <c r="G69" s="99"/>
      <c r="H69" s="100"/>
      <c r="I69" s="43">
        <f>I67+I68</f>
        <v>100.46000000000004</v>
      </c>
      <c r="J69" s="42"/>
    </row>
    <row r="70" spans="2:10" ht="12.95" customHeight="1">
      <c r="B70" s="35"/>
      <c r="C70" s="36"/>
      <c r="D70" s="36"/>
      <c r="E70" s="95" t="s">
        <v>27</v>
      </c>
      <c r="F70" s="96"/>
      <c r="G70" s="96"/>
      <c r="H70" s="97"/>
      <c r="I70" s="43">
        <f>I66-I69</f>
        <v>0</v>
      </c>
      <c r="J70" s="42"/>
    </row>
    <row r="71" spans="2:10" ht="12.95" customHeight="1">
      <c r="B71" s="35"/>
      <c r="C71" s="36"/>
      <c r="D71" s="36"/>
      <c r="E71" s="95" t="s">
        <v>28</v>
      </c>
      <c r="F71" s="96"/>
      <c r="G71" s="96"/>
      <c r="H71" s="97"/>
      <c r="I71" s="43">
        <f>I64</f>
        <v>0</v>
      </c>
      <c r="J71" s="42"/>
    </row>
    <row r="72" spans="5:10" ht="12.95" customHeight="1">
      <c r="E72" s="57" t="s">
        <v>29</v>
      </c>
      <c r="G72" s="35"/>
      <c r="H72" s="58">
        <v>43908</v>
      </c>
      <c r="J72" s="58">
        <v>43942</v>
      </c>
    </row>
    <row r="73" spans="2:10" ht="12.95" customHeight="1">
      <c r="B73" s="49" t="s">
        <v>36</v>
      </c>
      <c r="C73" s="36"/>
      <c r="D73" s="36"/>
      <c r="E73" s="59" t="s">
        <v>30</v>
      </c>
      <c r="F73" s="50"/>
      <c r="G73" s="51"/>
      <c r="H73" s="60">
        <v>505392.42</v>
      </c>
      <c r="I73" s="43">
        <f>I66</f>
        <v>100.46000000000001</v>
      </c>
      <c r="J73" s="43">
        <f>H73+I73</f>
        <v>505492.88</v>
      </c>
    </row>
    <row r="74" spans="2:10" ht="12.95" customHeight="1">
      <c r="B74" s="35"/>
      <c r="C74" s="36"/>
      <c r="D74" s="36"/>
      <c r="E74" s="52" t="s">
        <v>24</v>
      </c>
      <c r="F74" s="53"/>
      <c r="G74" s="41"/>
      <c r="H74" s="61">
        <v>383051.19</v>
      </c>
      <c r="I74" s="43">
        <f>I46+I14</f>
        <v>-649.54</v>
      </c>
      <c r="J74" s="42">
        <f>H74+I74</f>
        <v>382401.65</v>
      </c>
    </row>
    <row r="75" spans="2:10" ht="12.95" customHeight="1">
      <c r="B75" s="35"/>
      <c r="C75" s="36"/>
      <c r="D75" s="36"/>
      <c r="E75" s="30" t="s">
        <v>25</v>
      </c>
      <c r="F75" s="35"/>
      <c r="G75" s="54"/>
      <c r="H75" s="61">
        <v>122341.23</v>
      </c>
      <c r="I75" s="43">
        <f>I61+I15</f>
        <v>750</v>
      </c>
      <c r="J75" s="42">
        <f>H75+I75</f>
        <v>123091.23</v>
      </c>
    </row>
    <row r="76" spans="2:10" ht="12.95" customHeight="1">
      <c r="B76" s="58" t="s">
        <v>118</v>
      </c>
      <c r="E76" s="55" t="s">
        <v>31</v>
      </c>
      <c r="F76" s="53"/>
      <c r="G76" s="41"/>
      <c r="H76" s="43">
        <f>H74+H75</f>
        <v>505392.42</v>
      </c>
      <c r="I76" s="43">
        <f>SUM(I74:I75)</f>
        <v>100.46000000000004</v>
      </c>
      <c r="J76" s="43">
        <f>SUM(J74:J75)</f>
        <v>505492.88</v>
      </c>
    </row>
    <row r="77" spans="5:10" ht="12.95" customHeight="1">
      <c r="E77" s="30" t="s">
        <v>19</v>
      </c>
      <c r="F77" s="35"/>
      <c r="G77" s="54"/>
      <c r="H77" s="42">
        <f>H73-H76</f>
        <v>0</v>
      </c>
      <c r="I77" s="43">
        <f>I73-I76</f>
        <v>0</v>
      </c>
      <c r="J77" s="42">
        <f>J73-J76</f>
        <v>0</v>
      </c>
    </row>
    <row r="78" spans="5:10" ht="12.95" customHeight="1">
      <c r="E78" s="55" t="s">
        <v>32</v>
      </c>
      <c r="F78" s="53"/>
      <c r="G78" s="41"/>
      <c r="H78" s="62">
        <v>0</v>
      </c>
      <c r="I78" s="43">
        <f>I71</f>
        <v>0</v>
      </c>
      <c r="J78" s="43">
        <f>H78+I78</f>
        <v>0</v>
      </c>
    </row>
    <row r="79" ht="12.95" customHeight="1"/>
  </sheetData>
  <mergeCells count="28">
    <mergeCell ref="G2:G3"/>
    <mergeCell ref="E13:G13"/>
    <mergeCell ref="E14:G14"/>
    <mergeCell ref="E16:G16"/>
    <mergeCell ref="A5:A6"/>
    <mergeCell ref="F2:F3"/>
    <mergeCell ref="B2:B3"/>
    <mergeCell ref="E2:E3"/>
    <mergeCell ref="E15:G15"/>
    <mergeCell ref="A7:A8"/>
    <mergeCell ref="A9:A12"/>
    <mergeCell ref="E71:H71"/>
    <mergeCell ref="E66:H66"/>
    <mergeCell ref="E67:H67"/>
    <mergeCell ref="E68:H68"/>
    <mergeCell ref="E69:H69"/>
    <mergeCell ref="E70:H70"/>
    <mergeCell ref="A40:A44"/>
    <mergeCell ref="E64:G64"/>
    <mergeCell ref="A25:A26"/>
    <mergeCell ref="A18:A19"/>
    <mergeCell ref="E61:G61"/>
    <mergeCell ref="E46:G46"/>
    <mergeCell ref="A27:A28"/>
    <mergeCell ref="A38:A39"/>
    <mergeCell ref="A20:A24"/>
    <mergeCell ref="A29:A37"/>
    <mergeCell ref="A48:A59"/>
  </mergeCells>
  <conditionalFormatting sqref="B1:B2">
    <cfRule type="expression" priority="43" dxfId="2" stopIfTrue="1">
      <formula>$K1="Z"</formula>
    </cfRule>
    <cfRule type="expression" priority="44" dxfId="1" stopIfTrue="1">
      <formula>$K1="T"</formula>
    </cfRule>
    <cfRule type="expression" priority="45" dxfId="0" stopIfTrue="1">
      <formula>$K1="Y"</formula>
    </cfRule>
  </conditionalFormatting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C13:D15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147">
    <cfRule type="expression" priority="16" dxfId="2" stopIfTrue="1">
      <formula>$J146="Z"</formula>
    </cfRule>
    <cfRule type="expression" priority="17" dxfId="1" stopIfTrue="1">
      <formula>$J146="T"</formula>
    </cfRule>
    <cfRule type="expression" priority="18" dxfId="0" stopIfTrue="1">
      <formula>$J146="Y"</formula>
    </cfRule>
  </conditionalFormatting>
  <conditionalFormatting sqref="H148">
    <cfRule type="expression" priority="13" dxfId="2" stopIfTrue="1">
      <formula>$J147="Z"</formula>
    </cfRule>
    <cfRule type="expression" priority="14" dxfId="1" stopIfTrue="1">
      <formula>$J147="T"</formula>
    </cfRule>
    <cfRule type="expression" priority="15" dxfId="0" stopIfTrue="1">
      <formula>$J147="Y"</formula>
    </cfRule>
  </conditionalFormatting>
  <conditionalFormatting sqref="H149">
    <cfRule type="expression" priority="10" dxfId="2" stopIfTrue="1">
      <formula>$J148="Z"</formula>
    </cfRule>
    <cfRule type="expression" priority="11" dxfId="1" stopIfTrue="1">
      <formula>$J148="T"</formula>
    </cfRule>
    <cfRule type="expression" priority="12" dxfId="0" stopIfTrue="1">
      <formula>$J148="Y"</formula>
    </cfRule>
  </conditionalFormatting>
  <conditionalFormatting sqref="H73:H75">
    <cfRule type="expression" priority="52" dxfId="2" stopIfTrue="1">
      <formula>$J73="Z"</formula>
    </cfRule>
    <cfRule type="expression" priority="53" dxfId="1" stopIfTrue="1">
      <formula>$J73="T"</formula>
    </cfRule>
    <cfRule type="expression" priority="54" dxfId="0" stopIfTrue="1">
      <formula>$J73="Y"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2020-04-22T06:37:56Z</cp:lastPrinted>
  <dcterms:created xsi:type="dcterms:W3CDTF">2019-02-01T08:27:03Z</dcterms:created>
  <dcterms:modified xsi:type="dcterms:W3CDTF">2020-04-24T07:12:49Z</dcterms:modified>
  <cp:category/>
  <cp:version/>
  <cp:contentType/>
  <cp:contentStatus/>
</cp:coreProperties>
</file>