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MO 20.5.2020" sheetId="1" r:id="rId1"/>
  </sheets>
  <definedNames/>
  <calcPr calcId="145621"/>
</workbook>
</file>

<file path=xl/comments1.xml><?xml version="1.0" encoding="utf-8"?>
<comments xmlns="http://schemas.openxmlformats.org/spreadsheetml/2006/main">
  <authors>
    <author>stetkarova</author>
  </authors>
  <commentList>
    <comment ref="I21" authorId="0">
      <text>
        <r>
          <rPr>
            <sz val="9"/>
            <rFont val="Tahoma"/>
            <family val="2"/>
          </rPr>
          <t xml:space="preserve">  4.174,00 - mám v R na ztátu
</t>
        </r>
        <r>
          <rPr>
            <u val="single"/>
            <sz val="9"/>
            <rFont val="Tahoma"/>
            <family val="2"/>
          </rPr>
          <t>- 1.629,48 - potřebuji na ztrátu</t>
        </r>
        <r>
          <rPr>
            <sz val="9"/>
            <rFont val="Tahoma"/>
            <family val="2"/>
          </rPr>
          <t xml:space="preserve">
 2.544,52</t>
        </r>
      </text>
    </comment>
    <comment ref="I22" authorId="0">
      <text>
        <r>
          <rPr>
            <sz val="9"/>
            <rFont val="Tahoma"/>
            <family val="2"/>
          </rPr>
          <t xml:space="preserve">  17.892 tis. - mám v R na měsíční příspěvek
</t>
        </r>
        <r>
          <rPr>
            <u val="single"/>
            <sz val="9"/>
            <rFont val="Tahoma"/>
            <family val="2"/>
          </rPr>
          <t xml:space="preserve">- 14.314 tis. </t>
        </r>
        <r>
          <rPr>
            <sz val="9"/>
            <rFont val="Tahoma"/>
            <family val="2"/>
          </rPr>
          <t>- nově potřebuji mít v R na měsíční příspěvek na provoz
   3.578 tis.</t>
        </r>
      </text>
    </comment>
  </commentList>
</comments>
</file>

<file path=xl/sharedStrings.xml><?xml version="1.0" encoding="utf-8"?>
<sst xmlns="http://schemas.openxmlformats.org/spreadsheetml/2006/main" count="183" uniqueCount="131">
  <si>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</si>
  <si>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</si>
  <si>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</si>
  <si>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</si>
  <si>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</si>
  <si>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</si>
  <si>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</si>
  <si>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</si>
  <si>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</si>
  <si>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</si>
  <si>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</si>
  <si>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</si>
  <si>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</si>
  <si>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</si>
  <si>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</si>
  <si>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</si>
  <si>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</si>
  <si>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</si>
  <si>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</si>
  <si>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</si>
  <si>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</si>
  <si>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</si>
  <si>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</si>
  <si>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</si>
  <si>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</si>
  <si>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</si>
  <si>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</si>
  <si>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</si>
  <si>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</si>
  <si>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</si>
  <si>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</si>
  <si>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</si>
  <si>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</si>
  <si>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</si>
  <si>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</si>
  <si>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P= příjmy   V= výdaje   NZ= nově zařazeno do R2020</t>
  </si>
  <si>
    <t>DSZO snížení výdajů dle rozhodnutí VH 29.4.2020 - nižší doplatek ztráty</t>
  </si>
  <si>
    <t>DSZO snížení paušálních pateb z 17.892 tis. Kč na 14.314 tis. Kč</t>
  </si>
  <si>
    <t>0359</t>
  </si>
  <si>
    <t>00150</t>
  </si>
  <si>
    <t>Nein. dotace z rozpočtu ZK na projekt Podpora vybavení dílen v zákl. školách - P</t>
  </si>
  <si>
    <t>5207</t>
  </si>
  <si>
    <t>2.</t>
  </si>
  <si>
    <t xml:space="preserve">DOP Do práce na kole - přesun na nákup občerstvení </t>
  </si>
  <si>
    <t>DOP Do práce na kole - zvýšení fin. prostředků na nákup občerstvení</t>
  </si>
  <si>
    <t>Transfer nein. dotace od ZK na proj. Podpora vybavení dílen v zákl. školách - V</t>
  </si>
  <si>
    <t>3.</t>
  </si>
  <si>
    <t>8264</t>
  </si>
  <si>
    <t>107117015</t>
  </si>
  <si>
    <t>107517016</t>
  </si>
  <si>
    <t>107117968</t>
  </si>
  <si>
    <t>107517969</t>
  </si>
  <si>
    <t>0516</t>
  </si>
  <si>
    <t>0590</t>
  </si>
  <si>
    <t>NZ</t>
  </si>
  <si>
    <t xml:space="preserve">Rozpočtové opatření č. 5/2020 - změna schváleného rozpočtu roku 2020 - květen (údaje v tis. Kč) </t>
  </si>
  <si>
    <t>0550</t>
  </si>
  <si>
    <t>Nein.dot. na činnost Soc. služby Vsetín p.o. IČ 49562827 Domov pro seniory Jasenka</t>
  </si>
  <si>
    <t>Nein.dot. na čiinost Soc. služby Vsetín p.o. IČ 49562827 DZR Pržno</t>
  </si>
  <si>
    <t>Nein.dot. na činnost Soc. služby města Kroměříže p.o. IČ 71193430 Domov pro os. se zdr. postiž.</t>
  </si>
  <si>
    <t>Nein.dot. na činnost Soc. služby města Kroměříže p.o. IČ 71193430 Odlehč. služby</t>
  </si>
  <si>
    <t>0487</t>
  </si>
  <si>
    <t>Nein.dot. na činnost Charita Zlín IČ 44117434, Charitní domov pro matky s dětmi</t>
  </si>
  <si>
    <t>0588</t>
  </si>
  <si>
    <t>Nein.dot. na činnost Centrum Dominika Kokory p.o. IČ 61985929 Domov pro os. se zdrav. postižením</t>
  </si>
  <si>
    <t>0448</t>
  </si>
  <si>
    <t>Nein.dot. na činnost Oblastní spolek ČČK Zlín IČ 00426326 Pečovatelská služba</t>
  </si>
  <si>
    <t xml:space="preserve">4. </t>
  </si>
  <si>
    <t>13015</t>
  </si>
  <si>
    <t>0409</t>
  </si>
  <si>
    <t>4.</t>
  </si>
  <si>
    <t>SOC HF platy zam. v pracovním poměru - přesun na pol. 5424</t>
  </si>
  <si>
    <t>0484</t>
  </si>
  <si>
    <t>SOC HF náhrada mezd v době nemoci</t>
  </si>
  <si>
    <t>5.</t>
  </si>
  <si>
    <t>Rezerva na očekávané snížení příjmů</t>
  </si>
  <si>
    <t>8258</t>
  </si>
  <si>
    <t>0517</t>
  </si>
  <si>
    <t>0735</t>
  </si>
  <si>
    <t>Nein. dot. na činnost TOM 1412 Otrokovice, IČ 64439372</t>
  </si>
  <si>
    <t>0168</t>
  </si>
  <si>
    <t>Nein. dot. na činnost GYMNASTICKÝ AEROBIK - BK - Otrokovice, z.s. IČ 07648235</t>
  </si>
  <si>
    <t>Nein. dot. na činnost KESBUK, z.s. IČ 03531406</t>
  </si>
  <si>
    <t>0787</t>
  </si>
  <si>
    <t>0740</t>
  </si>
  <si>
    <t>0736</t>
  </si>
  <si>
    <t>Nein. dot. na činnost SK ARNOLD CLUB Otrokovice z.s. IČ 18559808</t>
  </si>
  <si>
    <t>Nein. dot. na činnost Speedskating club Otrokovice z.s. IČ 27022374</t>
  </si>
  <si>
    <t>0749</t>
  </si>
  <si>
    <t>Nein. dot. na činnost Spolek westernové střelby Otrokovice z.s. IČ 22899316</t>
  </si>
  <si>
    <t>0737</t>
  </si>
  <si>
    <t>0734</t>
  </si>
  <si>
    <t>Nein. dot. na činnost ŠSK AŠSK při ZŠ Mánesova Otrokovice poboč. sp. IČ 22899316</t>
  </si>
  <si>
    <t>Nein. dot. na činnost Tenis Trávníky Otrokovice z.s. IČ 26549956</t>
  </si>
  <si>
    <t>0755</t>
  </si>
  <si>
    <t>Nein. dot. na činnost TUFO CykloZákladna Otrokovice z.s. IČ 04743989</t>
  </si>
  <si>
    <t>0791</t>
  </si>
  <si>
    <t>6.</t>
  </si>
  <si>
    <t>Nein. dot. na činnost Moravskoslez. kynol.svaz z.s. ZO Kyn. klub Otr. IČ 670027946</t>
  </si>
  <si>
    <t>0515</t>
  </si>
  <si>
    <t>Nein. dot. na činnost Ženský pěvecký sbor Otrokovice, z.s., IČ 70800227</t>
  </si>
  <si>
    <t>Nein. dot. na činnost Klub vojenské historie Litava, z.s., IČ 04767845</t>
  </si>
  <si>
    <t>Nein. dot. na činnost Klub přátel historie Otrokovic, z.s., IČ 27024466</t>
  </si>
  <si>
    <t>7.</t>
  </si>
  <si>
    <t>0506</t>
  </si>
  <si>
    <t>0797</t>
  </si>
  <si>
    <t>0504</t>
  </si>
  <si>
    <t>č. 5</t>
  </si>
  <si>
    <t>8.</t>
  </si>
  <si>
    <t>0524</t>
  </si>
  <si>
    <t>Poskytnutí grantů pro talent. mládež v oblasti sportu</t>
  </si>
  <si>
    <t>0528</t>
  </si>
  <si>
    <t>ORM Výstavba inž. sítí B. Němcové</t>
  </si>
  <si>
    <t>ORM Zvýšení kvality v klíčových kompetencích - doplatek dle smlouvy</t>
  </si>
  <si>
    <t>ORM Revitalizace prostor školy ZŠ Trávníky</t>
  </si>
  <si>
    <t>ORM Bezb. úpravy zastávek - přesun na org. 8268</t>
  </si>
  <si>
    <t>Vynulování příjmu dotace u projektu Zvýšení kvality vzděl. v klíčových kompet. - P</t>
  </si>
  <si>
    <t>Zvýšení kvality vzdělávání v klíčových kompetencích - příjem dot. Z MMR-nein.dot. SR - P</t>
  </si>
  <si>
    <t>Zvýšení kvality vzdělávání v klíčových kompetencích - příjem dot. Z MMR-nein.dot. EU - P</t>
  </si>
  <si>
    <t>Zvýšení kvality vzdělávání v klíčových kompetencích - příjem dot. Z MMR-inv.dot. SR - P</t>
  </si>
  <si>
    <t>Zvýšení kvality vzdělávání v klíčových kompetencích - příjem dot. Z MMR-inv.dot. EU - P</t>
  </si>
  <si>
    <t>MSS vyplacení dividend za rok 2019 dle rozhodnutí VH ze dne 28.4.2020 - P</t>
  </si>
  <si>
    <t>Příspěvek na výkon sociální práce - P</t>
  </si>
  <si>
    <t>EKO Přijaté pojistné náhrady - P</t>
  </si>
  <si>
    <t>EKO Poplatky dluhové služby - rezervace zdrojů - V</t>
  </si>
  <si>
    <t>Příloha k us. č. RMO/25/9/20</t>
  </si>
  <si>
    <t>SOC Dotace poskytovatelům sociálních služeb dle us. č. RMO/24/9/20</t>
  </si>
  <si>
    <r>
      <t xml:space="preserve">OŠK Dotace na činnost v oblasti sportu dle us. č. </t>
    </r>
    <r>
      <rPr>
        <sz val="10"/>
        <rFont val="Arial CE"/>
        <family val="2"/>
      </rPr>
      <t>RMO/22/9/20</t>
    </r>
  </si>
  <si>
    <r>
      <t xml:space="preserve">OŠK Poskytnutí grantů pro tal. mládež - dle us. č. </t>
    </r>
    <r>
      <rPr>
        <sz val="10"/>
        <rFont val="Arial CE"/>
        <family val="2"/>
      </rPr>
      <t>RMO/20/9/20</t>
    </r>
  </si>
  <si>
    <r>
      <t xml:space="preserve">OŠK Dotace na činnost v oblasti kultury dle us. č. </t>
    </r>
    <r>
      <rPr>
        <sz val="10"/>
        <rFont val="Arial CE"/>
        <family val="2"/>
      </rPr>
      <t>RMO/21/9/20</t>
    </r>
  </si>
  <si>
    <t>Otrokovice 20.5.2020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</si>
</sst>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3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6"/>
  <sheetViews>
    <sheetView tabSelected="1" workbookViewId="0" topLeftCell="A22">
      <selection activeCell="B80" sqref="B80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3" customWidth="1"/>
    <col min="4" max="4" width="10.00390625" style="53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55</v>
      </c>
      <c r="B1" s="2"/>
      <c r="C1" s="3"/>
      <c r="D1" s="3"/>
      <c r="H1" s="85" t="s">
        <v>125</v>
      </c>
      <c r="I1" s="85"/>
      <c r="J1" s="85"/>
    </row>
    <row r="2" spans="1:10" s="2" customFormat="1" ht="15">
      <c r="A2" s="5" t="s">
        <v>0</v>
      </c>
      <c r="B2" s="86" t="s">
        <v>1</v>
      </c>
      <c r="C2" s="5"/>
      <c r="D2" s="5" t="s">
        <v>2</v>
      </c>
      <c r="E2" s="86" t="s">
        <v>3</v>
      </c>
      <c r="F2" s="86" t="s">
        <v>4</v>
      </c>
      <c r="G2" s="86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87"/>
      <c r="C3" s="6"/>
      <c r="D3" s="6" t="s">
        <v>10</v>
      </c>
      <c r="E3" s="87"/>
      <c r="F3" s="87"/>
      <c r="G3" s="87"/>
      <c r="H3" s="6" t="s">
        <v>11</v>
      </c>
      <c r="I3" s="6" t="s">
        <v>107</v>
      </c>
      <c r="J3" s="6" t="s">
        <v>11</v>
      </c>
    </row>
    <row r="4" spans="1:4" ht="12.95" customHeight="1">
      <c r="A4" s="7" t="s">
        <v>12</v>
      </c>
      <c r="B4" s="8"/>
      <c r="C4" s="9"/>
      <c r="D4" s="4"/>
    </row>
    <row r="5" spans="1:10" ht="12.95" customHeight="1">
      <c r="A5" s="89" t="s">
        <v>13</v>
      </c>
      <c r="B5" s="73" t="s">
        <v>40</v>
      </c>
      <c r="C5" s="74" t="s">
        <v>54</v>
      </c>
      <c r="D5" s="76" t="s">
        <v>39</v>
      </c>
      <c r="E5" s="75"/>
      <c r="F5" s="75">
        <v>4122</v>
      </c>
      <c r="G5" s="76" t="s">
        <v>38</v>
      </c>
      <c r="H5" s="79">
        <v>0</v>
      </c>
      <c r="I5" s="80">
        <v>5</v>
      </c>
      <c r="J5" s="77">
        <f>H5+I5</f>
        <v>5</v>
      </c>
    </row>
    <row r="6" spans="1:10" ht="12.95" customHeight="1">
      <c r="A6" s="89"/>
      <c r="B6" s="73" t="s">
        <v>45</v>
      </c>
      <c r="C6" s="74" t="s">
        <v>54</v>
      </c>
      <c r="D6" s="76" t="s">
        <v>39</v>
      </c>
      <c r="E6" s="75">
        <v>3113</v>
      </c>
      <c r="F6" s="75">
        <v>5336</v>
      </c>
      <c r="G6" s="76" t="s">
        <v>38</v>
      </c>
      <c r="H6" s="79">
        <v>0</v>
      </c>
      <c r="I6" s="80">
        <v>5</v>
      </c>
      <c r="J6" s="77">
        <f>H6+I6</f>
        <v>5</v>
      </c>
    </row>
    <row r="7" spans="1:10" ht="12.95" customHeight="1">
      <c r="A7" s="98" t="s">
        <v>42</v>
      </c>
      <c r="B7" s="11" t="s">
        <v>116</v>
      </c>
      <c r="C7" s="10"/>
      <c r="D7" s="13"/>
      <c r="E7" s="10"/>
      <c r="F7" s="10">
        <v>4216</v>
      </c>
      <c r="G7" s="13" t="s">
        <v>47</v>
      </c>
      <c r="H7" s="20">
        <v>3300</v>
      </c>
      <c r="I7" s="15">
        <v>-3300</v>
      </c>
      <c r="J7" s="16">
        <f aca="true" t="shared" si="0" ref="J7:J11">H7+I7</f>
        <v>0</v>
      </c>
    </row>
    <row r="8" spans="1:10" ht="12.95" customHeight="1">
      <c r="A8" s="99"/>
      <c r="B8" s="73" t="s">
        <v>117</v>
      </c>
      <c r="C8" s="74" t="s">
        <v>54</v>
      </c>
      <c r="D8" s="76" t="s">
        <v>48</v>
      </c>
      <c r="E8" s="75"/>
      <c r="F8" s="75">
        <v>4116</v>
      </c>
      <c r="G8" s="76" t="s">
        <v>47</v>
      </c>
      <c r="H8" s="79">
        <v>0</v>
      </c>
      <c r="I8" s="80">
        <v>85.96</v>
      </c>
      <c r="J8" s="77">
        <f t="shared" si="0"/>
        <v>85.96</v>
      </c>
    </row>
    <row r="9" spans="1:10" ht="12.95" customHeight="1">
      <c r="A9" s="99"/>
      <c r="B9" s="73" t="s">
        <v>118</v>
      </c>
      <c r="C9" s="74" t="s">
        <v>54</v>
      </c>
      <c r="D9" s="76" t="s">
        <v>49</v>
      </c>
      <c r="E9" s="75"/>
      <c r="F9" s="75">
        <v>4116</v>
      </c>
      <c r="G9" s="76" t="s">
        <v>47</v>
      </c>
      <c r="H9" s="79">
        <v>0</v>
      </c>
      <c r="I9" s="80">
        <v>1461.37</v>
      </c>
      <c r="J9" s="77">
        <f t="shared" si="0"/>
        <v>1461.37</v>
      </c>
    </row>
    <row r="10" spans="1:10" ht="12.95" customHeight="1">
      <c r="A10" s="99"/>
      <c r="B10" s="73" t="s">
        <v>119</v>
      </c>
      <c r="C10" s="74" t="s">
        <v>54</v>
      </c>
      <c r="D10" s="76" t="s">
        <v>50</v>
      </c>
      <c r="E10" s="75"/>
      <c r="F10" s="75">
        <v>4216</v>
      </c>
      <c r="G10" s="76" t="s">
        <v>47</v>
      </c>
      <c r="H10" s="79">
        <v>0</v>
      </c>
      <c r="I10" s="80">
        <v>102.91</v>
      </c>
      <c r="J10" s="77">
        <f t="shared" si="0"/>
        <v>102.91</v>
      </c>
    </row>
    <row r="11" spans="1:10" ht="12.95" customHeight="1">
      <c r="A11" s="100"/>
      <c r="B11" s="73" t="s">
        <v>120</v>
      </c>
      <c r="C11" s="74" t="s">
        <v>54</v>
      </c>
      <c r="D11" s="76" t="s">
        <v>51</v>
      </c>
      <c r="E11" s="75"/>
      <c r="F11" s="75">
        <v>4216</v>
      </c>
      <c r="G11" s="76" t="s">
        <v>47</v>
      </c>
      <c r="H11" s="79">
        <v>0</v>
      </c>
      <c r="I11" s="80">
        <v>1749.43</v>
      </c>
      <c r="J11" s="77">
        <f t="shared" si="0"/>
        <v>1749.43</v>
      </c>
    </row>
    <row r="12" spans="1:10" ht="12.95" customHeight="1">
      <c r="A12" s="71" t="s">
        <v>46</v>
      </c>
      <c r="B12" s="11" t="s">
        <v>121</v>
      </c>
      <c r="C12" s="12"/>
      <c r="D12" s="13"/>
      <c r="E12" s="10">
        <v>6310</v>
      </c>
      <c r="F12" s="10">
        <v>2142</v>
      </c>
      <c r="G12" s="13"/>
      <c r="H12" s="20">
        <v>4000</v>
      </c>
      <c r="I12" s="15">
        <v>-800</v>
      </c>
      <c r="J12" s="16">
        <f>H12+I12</f>
        <v>3200</v>
      </c>
    </row>
    <row r="13" spans="1:10" ht="12.95" customHeight="1">
      <c r="A13" s="72" t="s">
        <v>67</v>
      </c>
      <c r="B13" s="11" t="s">
        <v>122</v>
      </c>
      <c r="C13" s="12"/>
      <c r="D13" s="13" t="s">
        <v>68</v>
      </c>
      <c r="E13" s="10"/>
      <c r="F13" s="10">
        <v>4116</v>
      </c>
      <c r="G13" s="13" t="s">
        <v>69</v>
      </c>
      <c r="H13" s="20">
        <v>1500</v>
      </c>
      <c r="I13" s="15">
        <v>-622.88</v>
      </c>
      <c r="J13" s="16">
        <f aca="true" t="shared" si="1" ref="J13:J15">H13+I13</f>
        <v>877.12</v>
      </c>
    </row>
    <row r="14" spans="1:10" ht="12.95" customHeight="1">
      <c r="A14" s="103" t="s">
        <v>74</v>
      </c>
      <c r="B14" s="4" t="s">
        <v>123</v>
      </c>
      <c r="C14" s="12"/>
      <c r="D14" s="13"/>
      <c r="E14" s="10">
        <v>6171</v>
      </c>
      <c r="F14" s="10">
        <v>2322</v>
      </c>
      <c r="G14" s="13" t="s">
        <v>111</v>
      </c>
      <c r="H14" s="20">
        <v>50</v>
      </c>
      <c r="I14" s="15">
        <v>27.5</v>
      </c>
      <c r="J14" s="16">
        <f t="shared" si="1"/>
        <v>77.5</v>
      </c>
    </row>
    <row r="15" spans="1:10" ht="12.95" customHeight="1">
      <c r="A15" s="104"/>
      <c r="B15" s="73" t="s">
        <v>124</v>
      </c>
      <c r="C15" s="74" t="s">
        <v>54</v>
      </c>
      <c r="D15" s="76"/>
      <c r="E15" s="75">
        <v>6310</v>
      </c>
      <c r="F15" s="75">
        <v>5144</v>
      </c>
      <c r="G15" s="76"/>
      <c r="H15" s="79">
        <v>0</v>
      </c>
      <c r="I15" s="80">
        <v>27.5</v>
      </c>
      <c r="J15" s="77">
        <f t="shared" si="1"/>
        <v>27.5</v>
      </c>
    </row>
    <row r="16" spans="1:10" s="24" customFormat="1" ht="12.95" customHeight="1">
      <c r="A16" s="21"/>
      <c r="B16" s="22"/>
      <c r="C16" s="23"/>
      <c r="D16" s="23"/>
      <c r="E16" s="101" t="s">
        <v>14</v>
      </c>
      <c r="F16" s="101"/>
      <c r="G16" s="101"/>
      <c r="H16" s="14">
        <f>H5+H7+H8+H9+H10+H11+H12+H13+H14</f>
        <v>8850</v>
      </c>
      <c r="I16" s="84">
        <f aca="true" t="shared" si="2" ref="I16:J16">I5+I7+I8+I9+I10+I11+I12+I13+I14</f>
        <v>-1290.71</v>
      </c>
      <c r="J16" s="14">
        <f t="shared" si="2"/>
        <v>7559.29</v>
      </c>
    </row>
    <row r="17" spans="1:10" s="24" customFormat="1" ht="12.95" customHeight="1">
      <c r="A17" s="21"/>
      <c r="B17" s="25" t="s">
        <v>35</v>
      </c>
      <c r="C17" s="23"/>
      <c r="D17" s="23"/>
      <c r="E17" s="102" t="s">
        <v>15</v>
      </c>
      <c r="F17" s="102"/>
      <c r="G17" s="102"/>
      <c r="H17" s="14">
        <f>H6+H15</f>
        <v>0</v>
      </c>
      <c r="I17" s="84">
        <f aca="true" t="shared" si="3" ref="I17:J17">I6+I15</f>
        <v>32.5</v>
      </c>
      <c r="J17" s="14">
        <f t="shared" si="3"/>
        <v>32.5</v>
      </c>
    </row>
    <row r="18" spans="1:10" s="24" customFormat="1" ht="12.95" customHeight="1">
      <c r="A18" s="21"/>
      <c r="B18" s="26"/>
      <c r="C18" s="23"/>
      <c r="D18" s="23"/>
      <c r="E18" s="88" t="s">
        <v>16</v>
      </c>
      <c r="F18" s="88"/>
      <c r="G18" s="88"/>
      <c r="H18" s="27">
        <v>0</v>
      </c>
      <c r="I18" s="69">
        <v>0</v>
      </c>
      <c r="J18" s="27">
        <v>0</v>
      </c>
    </row>
    <row r="19" spans="1:10" ht="12.95" customHeight="1">
      <c r="A19" s="28"/>
      <c r="B19" s="29"/>
      <c r="C19" s="30"/>
      <c r="D19" s="30"/>
      <c r="E19" s="88" t="s">
        <v>17</v>
      </c>
      <c r="F19" s="88"/>
      <c r="G19" s="88"/>
      <c r="H19" s="31">
        <f>H16-H17-H18</f>
        <v>8850</v>
      </c>
      <c r="I19" s="31">
        <f>I16-I17-I18</f>
        <v>-1323.21</v>
      </c>
      <c r="J19" s="31">
        <f>J16-J17-J18</f>
        <v>7526.79</v>
      </c>
    </row>
    <row r="20" spans="1:10" ht="12.95" customHeight="1">
      <c r="A20" s="32" t="s">
        <v>18</v>
      </c>
      <c r="B20" s="33"/>
      <c r="C20" s="34"/>
      <c r="D20" s="34"/>
      <c r="E20" s="35"/>
      <c r="F20" s="33"/>
      <c r="G20" s="33"/>
      <c r="H20" s="36"/>
      <c r="I20" s="36"/>
      <c r="J20" s="37"/>
    </row>
    <row r="21" spans="1:10" ht="12.95" customHeight="1">
      <c r="A21" s="97" t="s">
        <v>13</v>
      </c>
      <c r="B21" s="17" t="s">
        <v>36</v>
      </c>
      <c r="C21" s="12"/>
      <c r="D21" s="11"/>
      <c r="E21" s="10">
        <v>2295</v>
      </c>
      <c r="F21" s="10">
        <v>5193</v>
      </c>
      <c r="G21" s="13"/>
      <c r="H21" s="16">
        <v>23066</v>
      </c>
      <c r="I21" s="38">
        <v>-2544.5</v>
      </c>
      <c r="J21" s="16">
        <f aca="true" t="shared" si="4" ref="J21:J52">H21+I21</f>
        <v>20521.5</v>
      </c>
    </row>
    <row r="22" spans="1:10" ht="12.95" customHeight="1">
      <c r="A22" s="97"/>
      <c r="B22" s="17" t="s">
        <v>37</v>
      </c>
      <c r="C22" s="12"/>
      <c r="D22" s="11"/>
      <c r="E22" s="10"/>
      <c r="F22" s="10"/>
      <c r="G22" s="13"/>
      <c r="H22" s="16">
        <v>20521.5</v>
      </c>
      <c r="I22" s="38">
        <v>-3578</v>
      </c>
      <c r="J22" s="16">
        <f t="shared" si="4"/>
        <v>16943.5</v>
      </c>
    </row>
    <row r="23" spans="1:10" ht="12.95" customHeight="1">
      <c r="A23" s="72" t="s">
        <v>42</v>
      </c>
      <c r="B23" s="17" t="s">
        <v>75</v>
      </c>
      <c r="C23" s="12"/>
      <c r="D23" s="11"/>
      <c r="E23" s="10">
        <v>3639</v>
      </c>
      <c r="F23" s="10">
        <v>5171</v>
      </c>
      <c r="G23" s="13" t="s">
        <v>76</v>
      </c>
      <c r="H23" s="16">
        <v>0</v>
      </c>
      <c r="I23" s="38">
        <v>4702.49</v>
      </c>
      <c r="J23" s="16">
        <f t="shared" si="4"/>
        <v>4702.49</v>
      </c>
    </row>
    <row r="24" spans="1:10" ht="12.95" customHeight="1">
      <c r="A24" s="97" t="s">
        <v>46</v>
      </c>
      <c r="B24" s="17" t="s">
        <v>43</v>
      </c>
      <c r="C24" s="12"/>
      <c r="D24" s="11"/>
      <c r="E24" s="10">
        <v>2223</v>
      </c>
      <c r="F24" s="10">
        <v>5131</v>
      </c>
      <c r="G24" s="13" t="s">
        <v>41</v>
      </c>
      <c r="H24" s="16">
        <v>2</v>
      </c>
      <c r="I24" s="38">
        <v>-2</v>
      </c>
      <c r="J24" s="16">
        <f t="shared" si="4"/>
        <v>0</v>
      </c>
    </row>
    <row r="25" spans="1:10" ht="12.95" customHeight="1">
      <c r="A25" s="97"/>
      <c r="B25" s="17" t="s">
        <v>44</v>
      </c>
      <c r="C25" s="12"/>
      <c r="D25" s="11"/>
      <c r="E25" s="10">
        <v>2223</v>
      </c>
      <c r="F25" s="10">
        <v>5175</v>
      </c>
      <c r="G25" s="13" t="s">
        <v>41</v>
      </c>
      <c r="H25" s="16">
        <v>5</v>
      </c>
      <c r="I25" s="38">
        <v>2</v>
      </c>
      <c r="J25" s="16">
        <f t="shared" si="4"/>
        <v>7</v>
      </c>
    </row>
    <row r="26" spans="1:10" ht="12.95" customHeight="1">
      <c r="A26" s="97" t="s">
        <v>70</v>
      </c>
      <c r="B26" s="17" t="s">
        <v>126</v>
      </c>
      <c r="C26" s="12"/>
      <c r="D26" s="11"/>
      <c r="E26" s="10">
        <v>4357</v>
      </c>
      <c r="F26" s="10">
        <v>5222</v>
      </c>
      <c r="G26" s="13" t="s">
        <v>52</v>
      </c>
      <c r="H26" s="16">
        <v>169.7</v>
      </c>
      <c r="I26" s="38">
        <v>-114.3</v>
      </c>
      <c r="J26" s="16">
        <f t="shared" si="4"/>
        <v>55.39999999999999</v>
      </c>
    </row>
    <row r="27" spans="1:10" ht="12.95" customHeight="1">
      <c r="A27" s="97"/>
      <c r="B27" s="73" t="s">
        <v>57</v>
      </c>
      <c r="C27" s="74" t="s">
        <v>54</v>
      </c>
      <c r="D27" s="73"/>
      <c r="E27" s="75">
        <v>4350</v>
      </c>
      <c r="F27" s="75">
        <v>5339</v>
      </c>
      <c r="G27" s="76" t="s">
        <v>53</v>
      </c>
      <c r="H27" s="77">
        <v>0</v>
      </c>
      <c r="I27" s="78">
        <v>15.9</v>
      </c>
      <c r="J27" s="77">
        <f t="shared" si="4"/>
        <v>15.9</v>
      </c>
    </row>
    <row r="28" spans="1:10" ht="12.95" customHeight="1">
      <c r="A28" s="97"/>
      <c r="B28" s="73" t="s">
        <v>58</v>
      </c>
      <c r="C28" s="74" t="s">
        <v>54</v>
      </c>
      <c r="D28" s="73"/>
      <c r="E28" s="75">
        <v>4357</v>
      </c>
      <c r="F28" s="75">
        <v>5339</v>
      </c>
      <c r="G28" s="76" t="s">
        <v>53</v>
      </c>
      <c r="H28" s="77">
        <v>0</v>
      </c>
      <c r="I28" s="78">
        <v>20.8</v>
      </c>
      <c r="J28" s="77">
        <f t="shared" si="4"/>
        <v>20.8</v>
      </c>
    </row>
    <row r="29" spans="1:10" ht="12.95" customHeight="1">
      <c r="A29" s="97"/>
      <c r="B29" s="73" t="s">
        <v>59</v>
      </c>
      <c r="C29" s="74" t="s">
        <v>54</v>
      </c>
      <c r="D29" s="73"/>
      <c r="E29" s="75">
        <v>4357</v>
      </c>
      <c r="F29" s="75">
        <v>5339</v>
      </c>
      <c r="G29" s="76" t="s">
        <v>56</v>
      </c>
      <c r="H29" s="77">
        <v>0</v>
      </c>
      <c r="I29" s="78">
        <v>4.2</v>
      </c>
      <c r="J29" s="77">
        <f t="shared" si="4"/>
        <v>4.2</v>
      </c>
    </row>
    <row r="30" spans="1:10" ht="12.95" customHeight="1">
      <c r="A30" s="97"/>
      <c r="B30" s="73" t="s">
        <v>60</v>
      </c>
      <c r="C30" s="74" t="s">
        <v>54</v>
      </c>
      <c r="D30" s="73"/>
      <c r="E30" s="75">
        <v>4359</v>
      </c>
      <c r="F30" s="75">
        <v>5339</v>
      </c>
      <c r="G30" s="76" t="s">
        <v>56</v>
      </c>
      <c r="H30" s="77">
        <v>0</v>
      </c>
      <c r="I30" s="78">
        <v>1.5</v>
      </c>
      <c r="J30" s="77">
        <f t="shared" si="4"/>
        <v>1.5</v>
      </c>
    </row>
    <row r="31" spans="1:10" ht="12.95" customHeight="1">
      <c r="A31" s="97"/>
      <c r="B31" s="73" t="s">
        <v>62</v>
      </c>
      <c r="C31" s="74" t="s">
        <v>54</v>
      </c>
      <c r="D31" s="73"/>
      <c r="E31" s="75">
        <v>4374</v>
      </c>
      <c r="F31" s="75">
        <v>5223</v>
      </c>
      <c r="G31" s="76" t="s">
        <v>61</v>
      </c>
      <c r="H31" s="77">
        <v>0</v>
      </c>
      <c r="I31" s="78">
        <v>41.5</v>
      </c>
      <c r="J31" s="77">
        <f t="shared" si="4"/>
        <v>41.5</v>
      </c>
    </row>
    <row r="32" spans="1:10" ht="12.95" customHeight="1">
      <c r="A32" s="97"/>
      <c r="B32" s="73" t="s">
        <v>64</v>
      </c>
      <c r="C32" s="74" t="s">
        <v>54</v>
      </c>
      <c r="D32" s="73"/>
      <c r="E32" s="75">
        <v>4357</v>
      </c>
      <c r="F32" s="75">
        <v>5339</v>
      </c>
      <c r="G32" s="76" t="s">
        <v>63</v>
      </c>
      <c r="H32" s="77">
        <v>0</v>
      </c>
      <c r="I32" s="78">
        <v>8.6</v>
      </c>
      <c r="J32" s="77">
        <f t="shared" si="4"/>
        <v>8.6</v>
      </c>
    </row>
    <row r="33" spans="1:10" ht="12.95" customHeight="1">
      <c r="A33" s="97"/>
      <c r="B33" s="73" t="s">
        <v>66</v>
      </c>
      <c r="C33" s="74" t="s">
        <v>54</v>
      </c>
      <c r="D33" s="73"/>
      <c r="E33" s="75">
        <v>4351</v>
      </c>
      <c r="F33" s="75">
        <v>5222</v>
      </c>
      <c r="G33" s="76" t="s">
        <v>65</v>
      </c>
      <c r="H33" s="77">
        <v>0</v>
      </c>
      <c r="I33" s="78">
        <v>21.8</v>
      </c>
      <c r="J33" s="77">
        <f t="shared" si="4"/>
        <v>21.8</v>
      </c>
    </row>
    <row r="34" spans="1:10" ht="12.95" customHeight="1">
      <c r="A34" s="97" t="s">
        <v>74</v>
      </c>
      <c r="B34" s="19" t="s">
        <v>71</v>
      </c>
      <c r="C34" s="12"/>
      <c r="D34" s="11">
        <v>104513013</v>
      </c>
      <c r="E34" s="10">
        <v>4359</v>
      </c>
      <c r="F34" s="10">
        <v>5011</v>
      </c>
      <c r="G34" s="13" t="s">
        <v>72</v>
      </c>
      <c r="H34" s="16">
        <v>953</v>
      </c>
      <c r="I34" s="38">
        <v>-10</v>
      </c>
      <c r="J34" s="16">
        <f t="shared" si="4"/>
        <v>943</v>
      </c>
    </row>
    <row r="35" spans="1:10" ht="12.95" customHeight="1">
      <c r="A35" s="97"/>
      <c r="B35" s="81" t="s">
        <v>73</v>
      </c>
      <c r="C35" s="74" t="s">
        <v>54</v>
      </c>
      <c r="D35" s="73">
        <v>104513013</v>
      </c>
      <c r="E35" s="75">
        <v>4359</v>
      </c>
      <c r="F35" s="75">
        <v>5424</v>
      </c>
      <c r="G35" s="76" t="s">
        <v>72</v>
      </c>
      <c r="H35" s="77">
        <v>0</v>
      </c>
      <c r="I35" s="78">
        <v>10</v>
      </c>
      <c r="J35" s="77">
        <f t="shared" si="4"/>
        <v>10</v>
      </c>
    </row>
    <row r="36" spans="1:10" ht="12.95" customHeight="1">
      <c r="A36" s="103" t="s">
        <v>97</v>
      </c>
      <c r="B36" s="19" t="s">
        <v>127</v>
      </c>
      <c r="C36" s="12"/>
      <c r="D36" s="11"/>
      <c r="E36" s="10">
        <v>3419</v>
      </c>
      <c r="F36" s="10">
        <v>5222</v>
      </c>
      <c r="G36" s="13" t="s">
        <v>77</v>
      </c>
      <c r="H36" s="16">
        <v>954.1</v>
      </c>
      <c r="I36" s="38">
        <v>-235.1</v>
      </c>
      <c r="J36" s="16">
        <f t="shared" si="4"/>
        <v>719</v>
      </c>
    </row>
    <row r="37" spans="1:10" ht="12.95" customHeight="1">
      <c r="A37" s="111"/>
      <c r="B37" s="81" t="s">
        <v>79</v>
      </c>
      <c r="C37" s="74" t="s">
        <v>54</v>
      </c>
      <c r="D37" s="73"/>
      <c r="E37" s="75">
        <v>3421</v>
      </c>
      <c r="F37" s="75">
        <v>5222</v>
      </c>
      <c r="G37" s="76" t="s">
        <v>78</v>
      </c>
      <c r="H37" s="77">
        <v>0</v>
      </c>
      <c r="I37" s="78">
        <v>28.5</v>
      </c>
      <c r="J37" s="77">
        <f t="shared" si="4"/>
        <v>28.5</v>
      </c>
    </row>
    <row r="38" spans="1:10" ht="12.95" customHeight="1">
      <c r="A38" s="111"/>
      <c r="B38" s="81" t="s">
        <v>81</v>
      </c>
      <c r="C38" s="74" t="s">
        <v>54</v>
      </c>
      <c r="D38" s="73"/>
      <c r="E38" s="75">
        <v>3419</v>
      </c>
      <c r="F38" s="75">
        <v>5222</v>
      </c>
      <c r="G38" s="76" t="s">
        <v>80</v>
      </c>
      <c r="H38" s="77">
        <v>0</v>
      </c>
      <c r="I38" s="78">
        <v>29.2</v>
      </c>
      <c r="J38" s="77">
        <f t="shared" si="4"/>
        <v>29.2</v>
      </c>
    </row>
    <row r="39" spans="1:10" ht="12.95" customHeight="1">
      <c r="A39" s="111"/>
      <c r="B39" s="81" t="s">
        <v>82</v>
      </c>
      <c r="C39" s="74" t="s">
        <v>54</v>
      </c>
      <c r="D39" s="73"/>
      <c r="E39" s="75">
        <v>3419</v>
      </c>
      <c r="F39" s="75">
        <v>5222</v>
      </c>
      <c r="G39" s="76" t="s">
        <v>83</v>
      </c>
      <c r="H39" s="77">
        <v>0</v>
      </c>
      <c r="I39" s="78">
        <v>12.4</v>
      </c>
      <c r="J39" s="77">
        <f t="shared" si="4"/>
        <v>12.4</v>
      </c>
    </row>
    <row r="40" spans="1:10" ht="12.95" customHeight="1">
      <c r="A40" s="111"/>
      <c r="B40" s="81" t="s">
        <v>98</v>
      </c>
      <c r="C40" s="74" t="s">
        <v>54</v>
      </c>
      <c r="D40" s="73"/>
      <c r="E40" s="75">
        <v>3419</v>
      </c>
      <c r="F40" s="75">
        <v>5222</v>
      </c>
      <c r="G40" s="76" t="s">
        <v>84</v>
      </c>
      <c r="H40" s="77">
        <v>0</v>
      </c>
      <c r="I40" s="78">
        <v>35</v>
      </c>
      <c r="J40" s="77">
        <f t="shared" si="4"/>
        <v>35</v>
      </c>
    </row>
    <row r="41" spans="1:10" ht="12.95" customHeight="1">
      <c r="A41" s="111"/>
      <c r="B41" s="81" t="s">
        <v>86</v>
      </c>
      <c r="C41" s="74" t="s">
        <v>54</v>
      </c>
      <c r="D41" s="73"/>
      <c r="E41" s="75">
        <v>3419</v>
      </c>
      <c r="F41" s="75">
        <v>5222</v>
      </c>
      <c r="G41" s="76" t="s">
        <v>85</v>
      </c>
      <c r="H41" s="77">
        <v>0</v>
      </c>
      <c r="I41" s="78">
        <v>25</v>
      </c>
      <c r="J41" s="77">
        <f t="shared" si="4"/>
        <v>25</v>
      </c>
    </row>
    <row r="42" spans="1:10" ht="12.95" customHeight="1">
      <c r="A42" s="111"/>
      <c r="B42" s="81" t="s">
        <v>87</v>
      </c>
      <c r="C42" s="74" t="s">
        <v>54</v>
      </c>
      <c r="D42" s="73"/>
      <c r="E42" s="75">
        <v>3419</v>
      </c>
      <c r="F42" s="75">
        <v>5222</v>
      </c>
      <c r="G42" s="76" t="s">
        <v>88</v>
      </c>
      <c r="H42" s="77">
        <v>0</v>
      </c>
      <c r="I42" s="78">
        <v>24.6</v>
      </c>
      <c r="J42" s="77">
        <f t="shared" si="4"/>
        <v>24.6</v>
      </c>
    </row>
    <row r="43" spans="1:10" ht="12.95" customHeight="1">
      <c r="A43" s="111"/>
      <c r="B43" s="81" t="s">
        <v>89</v>
      </c>
      <c r="C43" s="74" t="s">
        <v>54</v>
      </c>
      <c r="D43" s="73"/>
      <c r="E43" s="75">
        <v>3419</v>
      </c>
      <c r="F43" s="75">
        <v>5222</v>
      </c>
      <c r="G43" s="76" t="s">
        <v>90</v>
      </c>
      <c r="H43" s="77">
        <v>0</v>
      </c>
      <c r="I43" s="78">
        <v>27.2</v>
      </c>
      <c r="J43" s="77">
        <f t="shared" si="4"/>
        <v>27.2</v>
      </c>
    </row>
    <row r="44" spans="1:10" ht="12.95" customHeight="1">
      <c r="A44" s="111"/>
      <c r="B44" s="81" t="s">
        <v>92</v>
      </c>
      <c r="C44" s="74" t="s">
        <v>54</v>
      </c>
      <c r="D44" s="73"/>
      <c r="E44" s="75">
        <v>3419</v>
      </c>
      <c r="F44" s="75">
        <v>5222</v>
      </c>
      <c r="G44" s="76" t="s">
        <v>91</v>
      </c>
      <c r="H44" s="77">
        <v>0</v>
      </c>
      <c r="I44" s="78">
        <v>9.1</v>
      </c>
      <c r="J44" s="77">
        <f t="shared" si="4"/>
        <v>9.1</v>
      </c>
    </row>
    <row r="45" spans="1:10" ht="12.95" customHeight="1">
      <c r="A45" s="111"/>
      <c r="B45" s="81" t="s">
        <v>93</v>
      </c>
      <c r="C45" s="74" t="s">
        <v>54</v>
      </c>
      <c r="D45" s="73"/>
      <c r="E45" s="75">
        <v>3419</v>
      </c>
      <c r="F45" s="75">
        <v>5222</v>
      </c>
      <c r="G45" s="76" t="s">
        <v>94</v>
      </c>
      <c r="H45" s="77">
        <v>0</v>
      </c>
      <c r="I45" s="78">
        <v>28.6</v>
      </c>
      <c r="J45" s="77">
        <f t="shared" si="4"/>
        <v>28.6</v>
      </c>
    </row>
    <row r="46" spans="1:10" ht="12.95" customHeight="1">
      <c r="A46" s="104"/>
      <c r="B46" s="81" t="s">
        <v>95</v>
      </c>
      <c r="C46" s="74" t="s">
        <v>54</v>
      </c>
      <c r="D46" s="73"/>
      <c r="E46" s="75">
        <v>3419</v>
      </c>
      <c r="F46" s="75">
        <v>5222</v>
      </c>
      <c r="G46" s="76" t="s">
        <v>96</v>
      </c>
      <c r="H46" s="77">
        <v>0</v>
      </c>
      <c r="I46" s="78">
        <v>15.5</v>
      </c>
      <c r="J46" s="77">
        <f t="shared" si="4"/>
        <v>15.5</v>
      </c>
    </row>
    <row r="47" spans="1:10" ht="12.95" customHeight="1">
      <c r="A47" s="103" t="s">
        <v>103</v>
      </c>
      <c r="B47" s="19" t="s">
        <v>128</v>
      </c>
      <c r="C47" s="12"/>
      <c r="D47" s="11"/>
      <c r="E47" s="10">
        <v>3419</v>
      </c>
      <c r="F47" s="10">
        <v>5492</v>
      </c>
      <c r="G47" s="13" t="s">
        <v>109</v>
      </c>
      <c r="H47" s="16">
        <v>100</v>
      </c>
      <c r="I47" s="38">
        <v>-71</v>
      </c>
      <c r="J47" s="16">
        <f t="shared" si="4"/>
        <v>29</v>
      </c>
    </row>
    <row r="48" spans="1:10" ht="12.95" customHeight="1">
      <c r="A48" s="104"/>
      <c r="B48" s="81" t="s">
        <v>110</v>
      </c>
      <c r="C48" s="74" t="s">
        <v>54</v>
      </c>
      <c r="D48" s="73"/>
      <c r="E48" s="75">
        <v>3419</v>
      </c>
      <c r="F48" s="75">
        <v>5492</v>
      </c>
      <c r="G48" s="76"/>
      <c r="H48" s="77">
        <v>0</v>
      </c>
      <c r="I48" s="78">
        <v>71</v>
      </c>
      <c r="J48" s="77">
        <f t="shared" si="4"/>
        <v>71</v>
      </c>
    </row>
    <row r="49" spans="1:10" ht="12.95" customHeight="1">
      <c r="A49" s="103" t="s">
        <v>108</v>
      </c>
      <c r="B49" s="19" t="s">
        <v>129</v>
      </c>
      <c r="C49" s="12"/>
      <c r="D49" s="11"/>
      <c r="E49" s="10">
        <v>3392</v>
      </c>
      <c r="F49" s="10">
        <v>5222</v>
      </c>
      <c r="G49" s="13" t="s">
        <v>99</v>
      </c>
      <c r="H49" s="16">
        <v>190.9</v>
      </c>
      <c r="I49" s="38">
        <v>-100.7</v>
      </c>
      <c r="J49" s="16">
        <f t="shared" si="4"/>
        <v>90.2</v>
      </c>
    </row>
    <row r="50" spans="1:10" ht="12.95" customHeight="1">
      <c r="A50" s="111"/>
      <c r="B50" s="73" t="s">
        <v>100</v>
      </c>
      <c r="C50" s="74" t="s">
        <v>54</v>
      </c>
      <c r="D50" s="73"/>
      <c r="E50" s="75">
        <v>3392</v>
      </c>
      <c r="F50" s="75">
        <v>5222</v>
      </c>
      <c r="G50" s="76" t="s">
        <v>104</v>
      </c>
      <c r="H50" s="77">
        <v>0</v>
      </c>
      <c r="I50" s="78">
        <v>50</v>
      </c>
      <c r="J50" s="77">
        <f t="shared" si="4"/>
        <v>50</v>
      </c>
    </row>
    <row r="51" spans="1:10" ht="12.95" customHeight="1">
      <c r="A51" s="111"/>
      <c r="B51" s="82" t="s">
        <v>101</v>
      </c>
      <c r="C51" s="74" t="s">
        <v>54</v>
      </c>
      <c r="D51" s="73"/>
      <c r="E51" s="75">
        <v>3329</v>
      </c>
      <c r="F51" s="75">
        <v>5222</v>
      </c>
      <c r="G51" s="76" t="s">
        <v>105</v>
      </c>
      <c r="H51" s="77">
        <v>0</v>
      </c>
      <c r="I51" s="78">
        <v>15</v>
      </c>
      <c r="J51" s="77">
        <f t="shared" si="4"/>
        <v>15</v>
      </c>
    </row>
    <row r="52" spans="1:10" ht="12.95" customHeight="1">
      <c r="A52" s="104"/>
      <c r="B52" s="83" t="s">
        <v>102</v>
      </c>
      <c r="C52" s="74" t="s">
        <v>54</v>
      </c>
      <c r="D52" s="73"/>
      <c r="E52" s="75">
        <v>3315</v>
      </c>
      <c r="F52" s="75">
        <v>5222</v>
      </c>
      <c r="G52" s="76" t="s">
        <v>106</v>
      </c>
      <c r="H52" s="77">
        <v>0</v>
      </c>
      <c r="I52" s="78">
        <v>35.7</v>
      </c>
      <c r="J52" s="77">
        <f t="shared" si="4"/>
        <v>35.7</v>
      </c>
    </row>
    <row r="53" spans="1:10" ht="12.95" customHeight="1">
      <c r="A53" s="28"/>
      <c r="B53" s="33"/>
      <c r="C53" s="34"/>
      <c r="D53" s="34"/>
      <c r="E53" s="94" t="s">
        <v>19</v>
      </c>
      <c r="F53" s="95"/>
      <c r="G53" s="96"/>
      <c r="H53" s="42">
        <f>SUM(H21:H52)</f>
        <v>45962.2</v>
      </c>
      <c r="I53" s="42">
        <f>SUM(I21:I52)</f>
        <v>-1420.0100000000002</v>
      </c>
      <c r="J53" s="42">
        <f>SUM(J21:J52)</f>
        <v>44542.18999999999</v>
      </c>
    </row>
    <row r="54" spans="1:10" ht="12.95" customHeight="1">
      <c r="A54" s="70" t="s">
        <v>20</v>
      </c>
      <c r="B54" s="33"/>
      <c r="C54" s="34"/>
      <c r="D54" s="34"/>
      <c r="E54" s="35"/>
      <c r="F54" s="33"/>
      <c r="G54" s="33"/>
      <c r="H54" s="36"/>
      <c r="I54" s="36"/>
      <c r="J54" s="43"/>
    </row>
    <row r="55" spans="1:10" ht="12.95" customHeight="1">
      <c r="A55" s="98" t="s">
        <v>13</v>
      </c>
      <c r="B55" s="17" t="s">
        <v>115</v>
      </c>
      <c r="C55" s="18"/>
      <c r="D55" s="18"/>
      <c r="E55" s="18">
        <v>2221</v>
      </c>
      <c r="F55" s="18">
        <v>6121</v>
      </c>
      <c r="G55" s="13">
        <v>7209</v>
      </c>
      <c r="H55" s="16">
        <v>12800</v>
      </c>
      <c r="I55" s="40">
        <v>-311</v>
      </c>
      <c r="J55" s="16">
        <f>H55+I55</f>
        <v>12489</v>
      </c>
    </row>
    <row r="56" spans="1:10" ht="12.95" customHeight="1">
      <c r="A56" s="99"/>
      <c r="B56" s="17" t="s">
        <v>112</v>
      </c>
      <c r="C56" s="18"/>
      <c r="D56" s="18"/>
      <c r="E56" s="18">
        <v>3639</v>
      </c>
      <c r="F56" s="18">
        <v>6121</v>
      </c>
      <c r="G56" s="13">
        <v>8268</v>
      </c>
      <c r="H56" s="16">
        <v>800</v>
      </c>
      <c r="I56" s="40">
        <v>311</v>
      </c>
      <c r="J56" s="16">
        <f aca="true" t="shared" si="5" ref="J56:J58">H56+I56</f>
        <v>1111</v>
      </c>
    </row>
    <row r="57" spans="1:10" ht="12.95" customHeight="1">
      <c r="A57" s="99"/>
      <c r="B57" s="73" t="s">
        <v>113</v>
      </c>
      <c r="C57" s="74" t="s">
        <v>54</v>
      </c>
      <c r="D57" s="75"/>
      <c r="E57" s="75">
        <v>3113</v>
      </c>
      <c r="F57" s="75">
        <v>6121</v>
      </c>
      <c r="G57" s="76" t="s">
        <v>47</v>
      </c>
      <c r="H57" s="77">
        <v>0</v>
      </c>
      <c r="I57" s="77">
        <v>48.4</v>
      </c>
      <c r="J57" s="77">
        <f t="shared" si="5"/>
        <v>48.4</v>
      </c>
    </row>
    <row r="58" spans="1:10" s="24" customFormat="1" ht="12.95" customHeight="1">
      <c r="A58" s="100"/>
      <c r="B58" s="73" t="s">
        <v>114</v>
      </c>
      <c r="C58" s="74" t="s">
        <v>54</v>
      </c>
      <c r="D58" s="73"/>
      <c r="E58" s="75">
        <v>3113</v>
      </c>
      <c r="F58" s="75">
        <v>6121</v>
      </c>
      <c r="G58" s="76">
        <v>8265</v>
      </c>
      <c r="H58" s="77">
        <v>0</v>
      </c>
      <c r="I58" s="77">
        <v>48.4</v>
      </c>
      <c r="J58" s="77">
        <f t="shared" si="5"/>
        <v>48.4</v>
      </c>
    </row>
    <row r="59" spans="1:10" ht="12.95" customHeight="1">
      <c r="A59" s="30"/>
      <c r="B59" s="29"/>
      <c r="C59" s="30"/>
      <c r="D59" s="30"/>
      <c r="E59" s="93" t="s">
        <v>21</v>
      </c>
      <c r="F59" s="93"/>
      <c r="G59" s="93"/>
      <c r="H59" s="68">
        <f>SUM(H55:H58)</f>
        <v>13600</v>
      </c>
      <c r="I59" s="68">
        <f>SUM(I55:I58)</f>
        <v>96.8</v>
      </c>
      <c r="J59" s="68">
        <f>SUM(J55:J58)</f>
        <v>13696.8</v>
      </c>
    </row>
    <row r="60" spans="1:10" ht="12.95" customHeight="1">
      <c r="A60" s="26" t="s">
        <v>32</v>
      </c>
      <c r="B60" s="29"/>
      <c r="C60" s="30"/>
      <c r="D60" s="30"/>
      <c r="E60" s="60"/>
      <c r="F60" s="60"/>
      <c r="G60" s="60"/>
      <c r="H60" s="63"/>
      <c r="I60" s="64"/>
      <c r="J60" s="63"/>
    </row>
    <row r="61" spans="1:10" ht="12.95" customHeight="1">
      <c r="A61" s="66" t="s">
        <v>13</v>
      </c>
      <c r="B61" s="11"/>
      <c r="C61" s="10"/>
      <c r="D61" s="10"/>
      <c r="E61" s="67"/>
      <c r="F61" s="67"/>
      <c r="G61" s="67"/>
      <c r="H61" s="20">
        <v>0</v>
      </c>
      <c r="I61" s="15">
        <v>0</v>
      </c>
      <c r="J61" s="20">
        <v>0</v>
      </c>
    </row>
    <row r="62" spans="1:10" ht="12.75" customHeight="1">
      <c r="A62" s="30"/>
      <c r="B62" s="29"/>
      <c r="C62" s="30"/>
      <c r="D62" s="30"/>
      <c r="E62" s="90" t="s">
        <v>33</v>
      </c>
      <c r="F62" s="91"/>
      <c r="G62" s="92"/>
      <c r="H62" s="61"/>
      <c r="I62" s="65">
        <f>SUM(I61:I61)</f>
        <v>0</v>
      </c>
      <c r="J62" s="27"/>
    </row>
    <row r="63" spans="1:10" ht="12.95" customHeight="1">
      <c r="A63" s="30"/>
      <c r="B63" s="29"/>
      <c r="C63" s="30"/>
      <c r="D63" s="30"/>
      <c r="E63" s="44"/>
      <c r="F63" s="44"/>
      <c r="G63" s="45"/>
      <c r="H63" s="61"/>
      <c r="I63" s="62"/>
      <c r="J63" s="27"/>
    </row>
    <row r="64" spans="2:10" ht="12.95" customHeight="1">
      <c r="B64" s="46" t="s">
        <v>31</v>
      </c>
      <c r="C64" s="34"/>
      <c r="D64" s="34"/>
      <c r="E64" s="108" t="s">
        <v>14</v>
      </c>
      <c r="F64" s="109"/>
      <c r="G64" s="109"/>
      <c r="H64" s="110"/>
      <c r="I64" s="41">
        <f>I16</f>
        <v>-1290.71</v>
      </c>
      <c r="J64" s="41"/>
    </row>
    <row r="65" spans="2:10" ht="12.95" customHeight="1">
      <c r="B65" s="33"/>
      <c r="C65" s="34"/>
      <c r="D65" s="34"/>
      <c r="E65" s="108" t="s">
        <v>22</v>
      </c>
      <c r="F65" s="109"/>
      <c r="G65" s="109"/>
      <c r="H65" s="110"/>
      <c r="I65" s="41">
        <f>I53+I17</f>
        <v>-1387.5100000000002</v>
      </c>
      <c r="J65" s="17"/>
    </row>
    <row r="66" spans="2:10" ht="12.95" customHeight="1">
      <c r="B66" s="33"/>
      <c r="C66" s="34"/>
      <c r="D66" s="34"/>
      <c r="E66" s="108" t="s">
        <v>23</v>
      </c>
      <c r="F66" s="109"/>
      <c r="G66" s="109"/>
      <c r="H66" s="110"/>
      <c r="I66" s="41">
        <f>I59+I18</f>
        <v>96.8</v>
      </c>
      <c r="J66" s="40"/>
    </row>
    <row r="67" spans="2:10" ht="12.95" customHeight="1">
      <c r="B67" s="33"/>
      <c r="C67" s="34"/>
      <c r="D67" s="34"/>
      <c r="E67" s="108" t="s">
        <v>24</v>
      </c>
      <c r="F67" s="109"/>
      <c r="G67" s="109"/>
      <c r="H67" s="110"/>
      <c r="I67" s="41">
        <f>I65+I66</f>
        <v>-1290.7100000000003</v>
      </c>
      <c r="J67" s="40"/>
    </row>
    <row r="68" spans="2:10" ht="12.95" customHeight="1">
      <c r="B68" s="33"/>
      <c r="C68" s="34"/>
      <c r="D68" s="34"/>
      <c r="E68" s="105" t="s">
        <v>25</v>
      </c>
      <c r="F68" s="106"/>
      <c r="G68" s="106"/>
      <c r="H68" s="107"/>
      <c r="I68" s="41">
        <f>I64-I67</f>
        <v>0</v>
      </c>
      <c r="J68" s="40"/>
    </row>
    <row r="69" spans="2:10" ht="12.95" customHeight="1">
      <c r="B69" s="33"/>
      <c r="C69" s="34"/>
      <c r="D69" s="34"/>
      <c r="E69" s="105" t="s">
        <v>26</v>
      </c>
      <c r="F69" s="106"/>
      <c r="G69" s="106"/>
      <c r="H69" s="107"/>
      <c r="I69" s="41">
        <f>I62</f>
        <v>0</v>
      </c>
      <c r="J69" s="40"/>
    </row>
    <row r="70" spans="5:10" ht="12.95" customHeight="1">
      <c r="E70" s="54" t="s">
        <v>27</v>
      </c>
      <c r="G70" s="33"/>
      <c r="H70" s="55">
        <v>43957</v>
      </c>
      <c r="J70" s="55">
        <v>43971</v>
      </c>
    </row>
    <row r="71" spans="2:10" ht="12.95" customHeight="1">
      <c r="B71" s="46" t="s">
        <v>34</v>
      </c>
      <c r="C71" s="34"/>
      <c r="D71" s="34"/>
      <c r="E71" s="56" t="s">
        <v>28</v>
      </c>
      <c r="F71" s="47"/>
      <c r="G71" s="48"/>
      <c r="H71" s="57">
        <v>505511.38</v>
      </c>
      <c r="I71" s="38">
        <f>I64</f>
        <v>-1290.71</v>
      </c>
      <c r="J71" s="41">
        <f>H71+I71</f>
        <v>504220.67</v>
      </c>
    </row>
    <row r="72" spans="2:10" ht="12.95" customHeight="1">
      <c r="B72" s="33"/>
      <c r="C72" s="34"/>
      <c r="D72" s="34"/>
      <c r="E72" s="49" t="s">
        <v>22</v>
      </c>
      <c r="F72" s="50"/>
      <c r="G72" s="39"/>
      <c r="H72" s="58">
        <v>382670.15</v>
      </c>
      <c r="I72" s="38">
        <f>I53+I17</f>
        <v>-1387.5100000000002</v>
      </c>
      <c r="J72" s="40">
        <f>H72+I72</f>
        <v>381282.64</v>
      </c>
    </row>
    <row r="73" spans="2:10" ht="12.95" customHeight="1">
      <c r="B73" s="33"/>
      <c r="C73" s="34"/>
      <c r="D73" s="34"/>
      <c r="E73" s="28" t="s">
        <v>23</v>
      </c>
      <c r="F73" s="33"/>
      <c r="G73" s="51"/>
      <c r="H73" s="58">
        <v>122841.23</v>
      </c>
      <c r="I73" s="38">
        <f>I59+I18</f>
        <v>96.8</v>
      </c>
      <c r="J73" s="40">
        <f>H73+I73</f>
        <v>122938.03</v>
      </c>
    </row>
    <row r="74" spans="2:10" ht="12.95" customHeight="1">
      <c r="B74" s="55" t="s">
        <v>130</v>
      </c>
      <c r="E74" s="52" t="s">
        <v>29</v>
      </c>
      <c r="F74" s="50"/>
      <c r="G74" s="39"/>
      <c r="H74" s="41">
        <f>H72+H73</f>
        <v>505511.38</v>
      </c>
      <c r="I74" s="38">
        <f>SUM(I72:I73)</f>
        <v>-1290.7100000000003</v>
      </c>
      <c r="J74" s="41">
        <f>SUM(J72:J73)</f>
        <v>504220.67000000004</v>
      </c>
    </row>
    <row r="75" spans="5:10" ht="12.95" customHeight="1">
      <c r="E75" s="28" t="s">
        <v>17</v>
      </c>
      <c r="F75" s="33"/>
      <c r="G75" s="51"/>
      <c r="H75" s="40">
        <f>H71-H74</f>
        <v>0</v>
      </c>
      <c r="I75" s="41">
        <f>I71-I74</f>
        <v>0</v>
      </c>
      <c r="J75" s="40">
        <f>J71-J74</f>
        <v>0</v>
      </c>
    </row>
    <row r="76" spans="5:10" ht="12.95" customHeight="1">
      <c r="E76" s="52" t="s">
        <v>30</v>
      </c>
      <c r="F76" s="50"/>
      <c r="G76" s="39"/>
      <c r="H76" s="59">
        <v>0</v>
      </c>
      <c r="I76" s="41">
        <f>I69</f>
        <v>0</v>
      </c>
      <c r="J76" s="41">
        <f>H76+I76</f>
        <v>0</v>
      </c>
    </row>
    <row r="77" ht="12.95" customHeight="1"/>
    <row r="78" ht="12.95" customHeight="1"/>
  </sheetData>
  <mergeCells count="29">
    <mergeCell ref="E69:H69"/>
    <mergeCell ref="E64:H64"/>
    <mergeCell ref="E65:H65"/>
    <mergeCell ref="E66:H66"/>
    <mergeCell ref="E67:H67"/>
    <mergeCell ref="E68:H68"/>
    <mergeCell ref="E19:G19"/>
    <mergeCell ref="F2:F3"/>
    <mergeCell ref="A26:A33"/>
    <mergeCell ref="A14:A15"/>
    <mergeCell ref="A34:A35"/>
    <mergeCell ref="E62:G62"/>
    <mergeCell ref="E59:G59"/>
    <mergeCell ref="E53:G53"/>
    <mergeCell ref="A21:A22"/>
    <mergeCell ref="A24:A25"/>
    <mergeCell ref="A36:A46"/>
    <mergeCell ref="A49:A52"/>
    <mergeCell ref="A47:A48"/>
    <mergeCell ref="A55:A58"/>
    <mergeCell ref="H1:J1"/>
    <mergeCell ref="B2:B3"/>
    <mergeCell ref="E2:E3"/>
    <mergeCell ref="E18:G18"/>
    <mergeCell ref="A5:A6"/>
    <mergeCell ref="A7:A11"/>
    <mergeCell ref="G2:G3"/>
    <mergeCell ref="E16:G16"/>
    <mergeCell ref="E17:G17"/>
  </mergeCells>
  <conditionalFormatting sqref="C16:D18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72">
    <cfRule type="expression" priority="22" dxfId="2" stopIfTrue="1">
      <formula>$J72="Z"</formula>
    </cfRule>
    <cfRule type="expression" priority="23" dxfId="1" stopIfTrue="1">
      <formula>$J72="T"</formula>
    </cfRule>
    <cfRule type="expression" priority="24" dxfId="0" stopIfTrue="1">
      <formula>$J72="Y"</formula>
    </cfRule>
  </conditionalFormatting>
  <conditionalFormatting sqref="H73">
    <cfRule type="expression" priority="19" dxfId="2" stopIfTrue="1">
      <formula>$J73="Z"</formula>
    </cfRule>
    <cfRule type="expression" priority="20" dxfId="1" stopIfTrue="1">
      <formula>$J73="T"</formula>
    </cfRule>
    <cfRule type="expression" priority="21" dxfId="0" stopIfTrue="1">
      <formula>$J73="Y"</formula>
    </cfRule>
  </conditionalFormatting>
  <conditionalFormatting sqref="H145">
    <cfRule type="expression" priority="16" dxfId="2" stopIfTrue="1">
      <formula>$J145="Z"</formula>
    </cfRule>
    <cfRule type="expression" priority="17" dxfId="1" stopIfTrue="1">
      <formula>$J145="T"</formula>
    </cfRule>
    <cfRule type="expression" priority="18" dxfId="0" stopIfTrue="1">
      <formula>$J145="Y"</formula>
    </cfRule>
  </conditionalFormatting>
  <conditionalFormatting sqref="H146">
    <cfRule type="expression" priority="13" dxfId="2" stopIfTrue="1">
      <formula>$J146="Z"</formula>
    </cfRule>
    <cfRule type="expression" priority="14" dxfId="1" stopIfTrue="1">
      <formula>$J146="T"</formula>
    </cfRule>
    <cfRule type="expression" priority="15" dxfId="0" stopIfTrue="1">
      <formula>$J146="Y"</formula>
    </cfRule>
  </conditionalFormatting>
  <conditionalFormatting sqref="H147">
    <cfRule type="expression" priority="10" dxfId="2" stopIfTrue="1">
      <formula>$J147="Z"</formula>
    </cfRule>
    <cfRule type="expression" priority="11" dxfId="1" stopIfTrue="1">
      <formula>$J147="T"</formula>
    </cfRule>
    <cfRule type="expression" priority="12" dxfId="0" stopIfTrue="1">
      <formula>$J147="Y"</formula>
    </cfRule>
  </conditionalFormatting>
  <conditionalFormatting sqref="H71">
    <cfRule type="expression" priority="7" dxfId="2" stopIfTrue="1">
      <formula>$J71="Z"</formula>
    </cfRule>
    <cfRule type="expression" priority="8" dxfId="1" stopIfTrue="1">
      <formula>$J71="T"</formula>
    </cfRule>
    <cfRule type="expression" priority="9" dxfId="0" stopIfTrue="1">
      <formula>$J71="Y"</formula>
    </cfRule>
  </conditionalFormatting>
  <conditionalFormatting sqref="H72">
    <cfRule type="expression" priority="4" dxfId="2" stopIfTrue="1">
      <formula>$J72="Z"</formula>
    </cfRule>
    <cfRule type="expression" priority="5" dxfId="1" stopIfTrue="1">
      <formula>$J72="T"</formula>
    </cfRule>
    <cfRule type="expression" priority="6" dxfId="0" stopIfTrue="1">
      <formula>$J72="Y"</formula>
    </cfRule>
  </conditionalFormatting>
  <conditionalFormatting sqref="H73">
    <cfRule type="expression" priority="1" dxfId="2" stopIfTrue="1">
      <formula>$J73="Z"</formula>
    </cfRule>
    <cfRule type="expression" priority="2" dxfId="1" stopIfTrue="1">
      <formula>$J73="T"</formula>
    </cfRule>
    <cfRule type="expression" priority="3" dxfId="0" stopIfTrue="1">
      <formula>$J73="Y"</formula>
    </cfRule>
  </conditionalFormatting>
  <conditionalFormatting sqref="B1:B2">
    <cfRule type="expression" priority="46" dxfId="2" stopIfTrue="1">
      <formula>#REF!="Z"</formula>
    </cfRule>
    <cfRule type="expression" priority="47" dxfId="1" stopIfTrue="1">
      <formula>#REF!="T"</formula>
    </cfRule>
    <cfRule type="expression" priority="48" dxfId="0" stopIfTrue="1">
      <formula>#REF!="Y"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2020-05-21T06:52:49Z</cp:lastPrinted>
  <dcterms:created xsi:type="dcterms:W3CDTF">2019-02-01T08:27:03Z</dcterms:created>
  <dcterms:modified xsi:type="dcterms:W3CDTF">2020-05-25T12:03:19Z</dcterms:modified>
  <cp:category/>
  <cp:version/>
  <cp:contentType/>
  <cp:contentStatus/>
</cp:coreProperties>
</file>