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9 2.9.2020" sheetId="10" r:id="rId1"/>
    <sheet name="Dodatek k RO č. 9 2.9.2020" sheetId="11" r:id="rId2"/>
    <sheet name="Schváleno RO č. 9 2.9.2020" sheetId="12" r:id="rId3"/>
  </sheets>
  <definedNames/>
  <calcPr calcId="145621"/>
</workbook>
</file>

<file path=xl/sharedStrings.xml><?xml version="1.0" encoding="utf-8"?>
<sst xmlns="http://schemas.openxmlformats.org/spreadsheetml/2006/main" count="437" uniqueCount="136">
  <si>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</si>
  <si>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</si>
  <si>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</si>
  <si>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</si>
  <si>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</si>
  <si>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</si>
  <si>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</si>
  <si>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</si>
  <si>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</si>
  <si>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</si>
  <si>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</si>
  <si>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</si>
  <si>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</si>
  <si>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</si>
  <si>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</si>
  <si>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</si>
  <si>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</si>
  <si>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</si>
  <si>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</si>
  <si>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</si>
  <si>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</si>
  <si>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</si>
  <si>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</si>
  <si>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</si>
  <si>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</si>
  <si>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</si>
  <si>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</si>
  <si>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</si>
  <si>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</si>
  <si>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</si>
  <si>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</si>
  <si>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</si>
  <si>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3.</t>
  </si>
  <si>
    <t>Celk. výdaje (BV + I)</t>
  </si>
  <si>
    <t>4.</t>
  </si>
  <si>
    <t>5.</t>
  </si>
  <si>
    <t>Rekapitulace celkového rozpočtu města na rok 2020 včetně RO</t>
  </si>
  <si>
    <t>P= příjmy   V= výdaje   NZ= nově zařazeno do R2020</t>
  </si>
  <si>
    <t xml:space="preserve">Rozpočtové opatření č. 9/2020 - změna schváleného rozpočtu roku 2020 - září  (údaje v tis. Kč) </t>
  </si>
  <si>
    <t>Příloha k us. č. RMO/xx/xx/20</t>
  </si>
  <si>
    <t>č. 9</t>
  </si>
  <si>
    <t>Otrokovice 2.9.2020</t>
  </si>
  <si>
    <t>Poskytnutí neinv. dotací dle us. č. RMO/31/13/20 a RMO/34/13/20</t>
  </si>
  <si>
    <t>1244</t>
  </si>
  <si>
    <t>0730</t>
  </si>
  <si>
    <t>Poskytnutí neinv. dotace na činnost Maltézské pomoci, o.p.s. IČ 26708451</t>
  </si>
  <si>
    <t xml:space="preserve">Poskytnutí nein. dot. TJ Jiskra Otrokovice, IČ 18152805, XXI. roč. mezin. hal. atl. mítiku </t>
  </si>
  <si>
    <t xml:space="preserve">Poskytnutí nein. dot. TJ Jiskra Otrokovice, IČ 18152805, Jiskra Hadball Cup 2020  </t>
  </si>
  <si>
    <t xml:space="preserve">Poskytnutí nein. dot. TJ Jiskra Otrokovice, IČ 18152805, Jiskra Junior Hadball Cup 2020  </t>
  </si>
  <si>
    <t xml:space="preserve">Poskytnutí nein. dot. TJ Jiskra Otrokovice, IČ 18152805, Bohemia Open Cup 2020  </t>
  </si>
  <si>
    <t>0562</t>
  </si>
  <si>
    <t>0522</t>
  </si>
  <si>
    <t>0803</t>
  </si>
  <si>
    <t xml:space="preserve">Dotace poskytnuté na kulturu </t>
  </si>
  <si>
    <t>Neinv. dotace Kaboo Agency s.r.o., IČ 03625630, na akci Statson and Bourbon 24.10.2020</t>
  </si>
  <si>
    <t>0445</t>
  </si>
  <si>
    <t>NZ</t>
  </si>
  <si>
    <t>0594</t>
  </si>
  <si>
    <t>SAB Služby elektronických komunikací - zvýšení</t>
  </si>
  <si>
    <t>SAB Nákup služeb - přesun na telekomunikační služby pol. 5162</t>
  </si>
  <si>
    <t>0624</t>
  </si>
  <si>
    <t>1270</t>
  </si>
  <si>
    <t>Nein. dot. na SPOD (1. spl. 2 338.550 Kč, 2. spl. 2 506.150 Kč, dopl. 29.583,66 Kč) - P</t>
  </si>
  <si>
    <t>DPFO placená plátci - snížení - P</t>
  </si>
  <si>
    <t>DPPO - snížení - P</t>
  </si>
  <si>
    <t>VPS kompenzační bonus (1.250 Kč dle počtu obyvatel) - P</t>
  </si>
  <si>
    <t>Příjem inv. dotace na Výsadbu zeleně Dolní Chrast - P</t>
  </si>
  <si>
    <t>Nákup stromů a keřů na akci Výsadba zeleně Dolní Chrast I. Etapa - V</t>
  </si>
  <si>
    <t>Volby do zastupitelstva ZK říjen 2020 - P</t>
  </si>
  <si>
    <t>Volby do zastupitelstva ZK říjen 2020 občerstvení do vol. místností - bez ÚZ - V</t>
  </si>
  <si>
    <t>Platba úroků - přesun na občerstvení do voleb. místností pol. 5175 bez ÚZ - V</t>
  </si>
  <si>
    <t>TSO zimní údržba MK, čištění MK, vpustí</t>
  </si>
  <si>
    <t>0324</t>
  </si>
  <si>
    <t>TSO zimní údržba chodníků a ost. komunikací</t>
  </si>
  <si>
    <t>TSO svoz VKK + sběrné dvory</t>
  </si>
  <si>
    <t>ORM ZŠ Tráníky oprava el. a kanal. rozvodů</t>
  </si>
  <si>
    <t>9340</t>
  </si>
  <si>
    <t>2294</t>
  </si>
  <si>
    <t>2286</t>
  </si>
  <si>
    <t>2288</t>
  </si>
  <si>
    <t>ORM MŠ Trávníky rekonstrukce elektrorozvodů</t>
  </si>
  <si>
    <t>ORM DDM Sluníčko oprava kanal. stupaček</t>
  </si>
  <si>
    <t>ORM MŠ Trávníky oprava schodiště</t>
  </si>
  <si>
    <t>2289</t>
  </si>
  <si>
    <t>ORM Oprava chodníků Kvítkovice a Letiště</t>
  </si>
  <si>
    <t>ORM Rekonstrukce chodníků Kvítkovice a Letiště - přesun na opravy v rámci org.</t>
  </si>
  <si>
    <t>6.</t>
  </si>
  <si>
    <t>7192</t>
  </si>
  <si>
    <t>0409</t>
  </si>
  <si>
    <t>SOC SP soc. zabezpečení - zvýšení</t>
  </si>
  <si>
    <t>SOC SP zdravotní pojištění - zvýšení</t>
  </si>
  <si>
    <t>SOC SP platy zaměstnanců - zvýšení</t>
  </si>
  <si>
    <t>SOC Budova Artex - přesun z OOV na org. 0409 (mzdy)</t>
  </si>
  <si>
    <t>0053</t>
  </si>
  <si>
    <t>OMP Budova Artex - přesun z OOV na org. 0053 náklady na neobsazené byty</t>
  </si>
  <si>
    <t>OMP neobsazené byty - el. energie</t>
  </si>
  <si>
    <t>7.</t>
  </si>
  <si>
    <t>Přechody pro chodce Tř. T. Bati - vynulování předpokládaného příjmu</t>
  </si>
  <si>
    <t>SFDI Přechody pro chodce - příjem inv. dotace</t>
  </si>
  <si>
    <t>8.</t>
  </si>
  <si>
    <t>MP DHM - přesun na pol. 5167 rekv. kurz, pol. 5424, polo. 6122 - nákup dokovací stan.</t>
  </si>
  <si>
    <t>0656</t>
  </si>
  <si>
    <t>MP Nákup dokovací stanice</t>
  </si>
  <si>
    <t>MP rekvalifikační kurz pro 2 zaměstnance</t>
  </si>
  <si>
    <t>MP náhrada mezd v době nemoci</t>
  </si>
  <si>
    <t>MP služby zpracování dat</t>
  </si>
  <si>
    <t>MP nákup ostatních služeb</t>
  </si>
  <si>
    <t>Ostatní osobní výdaje (dohody MěÚ)</t>
  </si>
  <si>
    <t>MP ostatní osobní výdaje (dohoda)</t>
  </si>
  <si>
    <t>Přechody pro chodce na Tř. T. Bati - pol. 6121 s ÚZ ve výši dotace</t>
  </si>
  <si>
    <t>Přechody pro chodce na Tř. T. B. - vyčlenění fin.prost. z pol.6121 na pol.6121 s ÚZ</t>
  </si>
  <si>
    <t>Volby do zastupitelstva ZK říjen 2020 - V</t>
  </si>
  <si>
    <t>0794</t>
  </si>
  <si>
    <t>Rozpočtové opatření č. 9/2020 - změna schváleného rozpočtu roku 2020 - září (údaje v tis. Kč) DODATEK</t>
  </si>
  <si>
    <t>OB Příjem z prodeje knih</t>
  </si>
  <si>
    <t>0635</t>
  </si>
  <si>
    <t>Příjmy od MMR jako náhrady z sociální pohřby</t>
  </si>
  <si>
    <t>MP náklady řízení zvýšení dle aktuálního stavu</t>
  </si>
  <si>
    <t>OB renovace podlahy Velkého sálu</t>
  </si>
  <si>
    <t>0603</t>
  </si>
  <si>
    <t>KRŘ Poskytnutí inv. dotace HZS ZK, st. Otrokovice na pořízení zátěž. trenažéru</t>
  </si>
  <si>
    <t xml:space="preserve">OB pořízení změkčovače vody </t>
  </si>
  <si>
    <r>
      <t xml:space="preserve">KRŘ ochrana obyvatels. - nákup služeb, přesun na org. 0794, dle us. </t>
    </r>
    <r>
      <rPr>
        <sz val="10"/>
        <color rgb="FFFF0000"/>
        <rFont val="Arial"/>
        <family val="2"/>
      </rPr>
      <t>RMO/xx/xx/20</t>
    </r>
  </si>
  <si>
    <t>ORM Rezerva na snížení daňových příjmů - přesun na org. 8241</t>
  </si>
  <si>
    <t>8258</t>
  </si>
  <si>
    <t>ORM Přechody pro chodce tř. T. bati - nasvícení, zvýšení</t>
  </si>
  <si>
    <t>8241</t>
  </si>
  <si>
    <t>8259</t>
  </si>
  <si>
    <t>2277</t>
  </si>
  <si>
    <t>ORM Dětské dopravní hřiště - budova, signalizace, nasvícení, zvýšení</t>
  </si>
  <si>
    <t>ORM MěÚ budova č. 1 rekonstrukce chodeb a kanceláří, zvýšení</t>
  </si>
  <si>
    <t>9.</t>
  </si>
  <si>
    <t>10.</t>
  </si>
  <si>
    <t>11.</t>
  </si>
  <si>
    <t>Příloha k us. č. RMO/3/14/20</t>
  </si>
  <si>
    <t>KRŘ ochrana obyvatels. - nákup služeb, přesun na org. 0794, dle us. RMO/18/14/20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</si>
</sst>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0" fontId="1" fillId="5" borderId="8" xfId="0" applyFont="1" applyFill="1" applyBorder="1"/>
    <xf numFmtId="2" fontId="3" fillId="5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 topLeftCell="A1">
      <selection activeCell="A1" sqref="A1:XFD1048576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6384" width="9.140625" style="4" customWidth="1"/>
  </cols>
  <sheetData>
    <row r="1" spans="1:10" ht="15">
      <c r="A1" s="1" t="s">
        <v>38</v>
      </c>
      <c r="B1" s="2"/>
      <c r="C1" s="3"/>
      <c r="D1" s="3"/>
      <c r="H1" s="2" t="s">
        <v>39</v>
      </c>
      <c r="I1" s="2"/>
      <c r="J1" s="1"/>
    </row>
    <row r="2" spans="1:10" s="2" customFormat="1" ht="15">
      <c r="A2" s="5" t="s">
        <v>0</v>
      </c>
      <c r="B2" s="108" t="s">
        <v>1</v>
      </c>
      <c r="C2" s="5"/>
      <c r="D2" s="5" t="s">
        <v>2</v>
      </c>
      <c r="E2" s="108" t="s">
        <v>3</v>
      </c>
      <c r="F2" s="108" t="s">
        <v>4</v>
      </c>
      <c r="G2" s="10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9"/>
      <c r="C3" s="6"/>
      <c r="D3" s="6" t="s">
        <v>10</v>
      </c>
      <c r="E3" s="109"/>
      <c r="F3" s="109"/>
      <c r="G3" s="109"/>
      <c r="H3" s="6" t="s">
        <v>11</v>
      </c>
      <c r="I3" s="6" t="s">
        <v>40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13" t="s">
        <v>13</v>
      </c>
      <c r="B5" s="12" t="s">
        <v>97</v>
      </c>
      <c r="C5" s="11"/>
      <c r="D5" s="11"/>
      <c r="E5" s="11">
        <v>2212</v>
      </c>
      <c r="F5" s="11">
        <v>3122</v>
      </c>
      <c r="G5" s="11">
        <v>8241</v>
      </c>
      <c r="H5" s="20">
        <v>1250</v>
      </c>
      <c r="I5" s="16">
        <v>-1250</v>
      </c>
      <c r="J5" s="17">
        <f aca="true" t="shared" si="0" ref="J5:J23">H5+I5</f>
        <v>0</v>
      </c>
    </row>
    <row r="6" spans="1:10" ht="12.75" customHeight="1">
      <c r="A6" s="114"/>
      <c r="B6" s="76" t="s">
        <v>98</v>
      </c>
      <c r="C6" s="77" t="s">
        <v>56</v>
      </c>
      <c r="D6" s="78">
        <v>91628</v>
      </c>
      <c r="E6" s="78"/>
      <c r="F6" s="78">
        <v>4213</v>
      </c>
      <c r="G6" s="78">
        <v>8241</v>
      </c>
      <c r="H6" s="80">
        <v>0</v>
      </c>
      <c r="I6" s="87">
        <v>954.95</v>
      </c>
      <c r="J6" s="82">
        <f t="shared" si="0"/>
        <v>954.95</v>
      </c>
    </row>
    <row r="7" spans="1:10" ht="12.75" customHeight="1">
      <c r="A7" s="114"/>
      <c r="B7" s="12" t="s">
        <v>110</v>
      </c>
      <c r="C7" s="13"/>
      <c r="D7" s="11"/>
      <c r="E7" s="11">
        <v>2212</v>
      </c>
      <c r="F7" s="11">
        <v>6121</v>
      </c>
      <c r="G7" s="11">
        <v>8241</v>
      </c>
      <c r="H7" s="20">
        <v>1340</v>
      </c>
      <c r="I7" s="96">
        <v>-954.95</v>
      </c>
      <c r="J7" s="17">
        <f t="shared" si="0"/>
        <v>385.04999999999995</v>
      </c>
    </row>
    <row r="8" spans="1:10" ht="12.75" customHeight="1">
      <c r="A8" s="115"/>
      <c r="B8" s="89" t="s">
        <v>109</v>
      </c>
      <c r="C8" s="77" t="s">
        <v>56</v>
      </c>
      <c r="D8" s="78">
        <v>91628</v>
      </c>
      <c r="E8" s="78">
        <v>2212</v>
      </c>
      <c r="F8" s="78">
        <v>6121</v>
      </c>
      <c r="G8" s="78">
        <v>8241</v>
      </c>
      <c r="H8" s="80">
        <v>0</v>
      </c>
      <c r="I8" s="87">
        <v>954.95</v>
      </c>
      <c r="J8" s="82">
        <f t="shared" si="0"/>
        <v>954.95</v>
      </c>
    </row>
    <row r="9" spans="1:10" ht="12.75" customHeight="1">
      <c r="A9" s="93" t="s">
        <v>14</v>
      </c>
      <c r="B9" s="62" t="s">
        <v>62</v>
      </c>
      <c r="C9" s="13"/>
      <c r="D9" s="11">
        <v>13011</v>
      </c>
      <c r="E9" s="11"/>
      <c r="F9" s="11">
        <v>4116</v>
      </c>
      <c r="G9" s="14" t="s">
        <v>55</v>
      </c>
      <c r="H9" s="20">
        <v>5239</v>
      </c>
      <c r="I9" s="16">
        <v>-364.72</v>
      </c>
      <c r="J9" s="17">
        <f t="shared" si="0"/>
        <v>4874.28</v>
      </c>
    </row>
    <row r="10" spans="1:10" ht="12.75" customHeight="1">
      <c r="A10" s="106" t="s">
        <v>32</v>
      </c>
      <c r="B10" s="62" t="s">
        <v>63</v>
      </c>
      <c r="C10" s="13"/>
      <c r="D10" s="11"/>
      <c r="E10" s="11"/>
      <c r="F10" s="11">
        <v>1111</v>
      </c>
      <c r="G10" s="14"/>
      <c r="H10" s="20">
        <v>78000</v>
      </c>
      <c r="I10" s="16">
        <v>-14000</v>
      </c>
      <c r="J10" s="17">
        <f t="shared" si="0"/>
        <v>64000</v>
      </c>
    </row>
    <row r="11" spans="1:10" ht="12.75" customHeight="1">
      <c r="A11" s="106"/>
      <c r="B11" s="62" t="s">
        <v>64</v>
      </c>
      <c r="C11" s="13"/>
      <c r="D11" s="11"/>
      <c r="E11" s="11"/>
      <c r="F11" s="11">
        <v>1121</v>
      </c>
      <c r="G11" s="14"/>
      <c r="H11" s="20">
        <v>54800</v>
      </c>
      <c r="I11" s="16">
        <v>-7688.98</v>
      </c>
      <c r="J11" s="17">
        <f t="shared" si="0"/>
        <v>47111.020000000004</v>
      </c>
    </row>
    <row r="12" spans="1:10" ht="12.75" customHeight="1">
      <c r="A12" s="106"/>
      <c r="B12" s="89" t="s">
        <v>65</v>
      </c>
      <c r="C12" s="77" t="s">
        <v>56</v>
      </c>
      <c r="D12" s="78">
        <v>98024</v>
      </c>
      <c r="E12" s="78"/>
      <c r="F12" s="78">
        <v>4111</v>
      </c>
      <c r="G12" s="79"/>
      <c r="H12" s="80">
        <v>0</v>
      </c>
      <c r="I12" s="81">
        <v>22348.75</v>
      </c>
      <c r="J12" s="82">
        <f t="shared" si="0"/>
        <v>22348.75</v>
      </c>
    </row>
    <row r="13" spans="1:10" ht="12.75" customHeight="1">
      <c r="A13" s="106" t="s">
        <v>34</v>
      </c>
      <c r="B13" s="89" t="s">
        <v>66</v>
      </c>
      <c r="C13" s="83" t="s">
        <v>56</v>
      </c>
      <c r="D13" s="84">
        <v>15091</v>
      </c>
      <c r="E13" s="84"/>
      <c r="F13" s="84">
        <v>4116</v>
      </c>
      <c r="G13" s="85" t="s">
        <v>57</v>
      </c>
      <c r="H13" s="86">
        <v>0</v>
      </c>
      <c r="I13" s="87">
        <v>240.4</v>
      </c>
      <c r="J13" s="88">
        <f t="shared" si="0"/>
        <v>240.4</v>
      </c>
    </row>
    <row r="14" spans="1:10" ht="12.75" customHeight="1">
      <c r="A14" s="106"/>
      <c r="B14" s="89" t="s">
        <v>67</v>
      </c>
      <c r="C14" s="77" t="s">
        <v>56</v>
      </c>
      <c r="D14" s="84">
        <v>15091</v>
      </c>
      <c r="E14" s="78">
        <v>3745</v>
      </c>
      <c r="F14" s="78">
        <v>5169</v>
      </c>
      <c r="G14" s="79" t="s">
        <v>57</v>
      </c>
      <c r="H14" s="80">
        <v>0</v>
      </c>
      <c r="I14" s="81">
        <v>240.4</v>
      </c>
      <c r="J14" s="82">
        <f>H14+I14</f>
        <v>240.4</v>
      </c>
    </row>
    <row r="15" spans="1:10" ht="12.75" customHeight="1">
      <c r="A15" s="106" t="s">
        <v>35</v>
      </c>
      <c r="B15" s="62" t="s">
        <v>68</v>
      </c>
      <c r="C15" s="13"/>
      <c r="D15" s="11">
        <v>98193</v>
      </c>
      <c r="E15" s="11"/>
      <c r="F15" s="11">
        <v>4111</v>
      </c>
      <c r="G15" s="14" t="s">
        <v>61</v>
      </c>
      <c r="H15" s="20">
        <v>80</v>
      </c>
      <c r="I15" s="16">
        <v>342</v>
      </c>
      <c r="J15" s="17">
        <f t="shared" si="0"/>
        <v>422</v>
      </c>
    </row>
    <row r="16" spans="1:10" ht="12.75" customHeight="1">
      <c r="A16" s="106"/>
      <c r="B16" s="89" t="s">
        <v>111</v>
      </c>
      <c r="C16" s="77" t="s">
        <v>56</v>
      </c>
      <c r="D16" s="78">
        <v>98193</v>
      </c>
      <c r="E16" s="78">
        <v>6115</v>
      </c>
      <c r="F16" s="78">
        <v>5011</v>
      </c>
      <c r="G16" s="79" t="s">
        <v>61</v>
      </c>
      <c r="H16" s="80">
        <v>0</v>
      </c>
      <c r="I16" s="81">
        <v>24</v>
      </c>
      <c r="J16" s="82">
        <f t="shared" si="0"/>
        <v>24</v>
      </c>
    </row>
    <row r="17" spans="1:10" ht="12.75" customHeight="1">
      <c r="A17" s="106"/>
      <c r="B17" s="89" t="s">
        <v>111</v>
      </c>
      <c r="C17" s="83" t="s">
        <v>56</v>
      </c>
      <c r="D17" s="78">
        <v>98193</v>
      </c>
      <c r="E17" s="78">
        <v>6115</v>
      </c>
      <c r="F17" s="78">
        <v>5019</v>
      </c>
      <c r="G17" s="79" t="s">
        <v>61</v>
      </c>
      <c r="H17" s="80">
        <v>0</v>
      </c>
      <c r="I17" s="81">
        <v>6</v>
      </c>
      <c r="J17" s="82">
        <f t="shared" si="0"/>
        <v>6</v>
      </c>
    </row>
    <row r="18" spans="1:10" ht="12.75" customHeight="1">
      <c r="A18" s="106"/>
      <c r="B18" s="89" t="s">
        <v>111</v>
      </c>
      <c r="C18" s="77" t="s">
        <v>56</v>
      </c>
      <c r="D18" s="78">
        <v>98193</v>
      </c>
      <c r="E18" s="78">
        <v>6115</v>
      </c>
      <c r="F18" s="78">
        <v>5021</v>
      </c>
      <c r="G18" s="79" t="s">
        <v>61</v>
      </c>
      <c r="H18" s="80">
        <v>0</v>
      </c>
      <c r="I18" s="81">
        <v>300</v>
      </c>
      <c r="J18" s="82">
        <f t="shared" si="0"/>
        <v>300</v>
      </c>
    </row>
    <row r="19" spans="1:10" ht="12.75" customHeight="1">
      <c r="A19" s="106"/>
      <c r="B19" s="89" t="s">
        <v>111</v>
      </c>
      <c r="C19" s="77" t="s">
        <v>56</v>
      </c>
      <c r="D19" s="78">
        <v>98193</v>
      </c>
      <c r="E19" s="78">
        <v>6115</v>
      </c>
      <c r="F19" s="78">
        <v>5031</v>
      </c>
      <c r="G19" s="79" t="s">
        <v>61</v>
      </c>
      <c r="H19" s="80">
        <v>0</v>
      </c>
      <c r="I19" s="81">
        <v>7</v>
      </c>
      <c r="J19" s="82">
        <f t="shared" si="0"/>
        <v>7</v>
      </c>
    </row>
    <row r="20" spans="1:10" ht="12.75" customHeight="1">
      <c r="A20" s="106"/>
      <c r="B20" s="89" t="s">
        <v>111</v>
      </c>
      <c r="C20" s="77" t="s">
        <v>56</v>
      </c>
      <c r="D20" s="78">
        <v>98193</v>
      </c>
      <c r="E20" s="78">
        <v>6115</v>
      </c>
      <c r="F20" s="78">
        <v>5032</v>
      </c>
      <c r="G20" s="79" t="s">
        <v>61</v>
      </c>
      <c r="H20" s="80">
        <v>0</v>
      </c>
      <c r="I20" s="81">
        <v>2.5</v>
      </c>
      <c r="J20" s="82">
        <f t="shared" si="0"/>
        <v>2.5</v>
      </c>
    </row>
    <row r="21" spans="1:10" ht="12.75" customHeight="1">
      <c r="A21" s="106"/>
      <c r="B21" s="89" t="s">
        <v>111</v>
      </c>
      <c r="C21" s="77" t="s">
        <v>56</v>
      </c>
      <c r="D21" s="78">
        <v>98193</v>
      </c>
      <c r="E21" s="78">
        <v>6115</v>
      </c>
      <c r="F21" s="78">
        <v>5039</v>
      </c>
      <c r="G21" s="79" t="s">
        <v>61</v>
      </c>
      <c r="H21" s="80">
        <v>0</v>
      </c>
      <c r="I21" s="81">
        <v>2.5</v>
      </c>
      <c r="J21" s="82">
        <f t="shared" si="0"/>
        <v>2.5</v>
      </c>
    </row>
    <row r="22" spans="1:10" ht="12.75" customHeight="1">
      <c r="A22" s="106"/>
      <c r="B22" s="89" t="s">
        <v>69</v>
      </c>
      <c r="C22" s="77" t="s">
        <v>56</v>
      </c>
      <c r="D22" s="78"/>
      <c r="E22" s="78">
        <v>6115</v>
      </c>
      <c r="F22" s="78">
        <v>5175</v>
      </c>
      <c r="G22" s="79" t="s">
        <v>61</v>
      </c>
      <c r="H22" s="80">
        <v>0</v>
      </c>
      <c r="I22" s="81">
        <v>3.4</v>
      </c>
      <c r="J22" s="82">
        <f t="shared" si="0"/>
        <v>3.4</v>
      </c>
    </row>
    <row r="23" spans="1:10" ht="12.75" customHeight="1">
      <c r="A23" s="106"/>
      <c r="B23" s="62" t="s">
        <v>70</v>
      </c>
      <c r="C23" s="13"/>
      <c r="D23" s="14"/>
      <c r="E23" s="11">
        <v>6310</v>
      </c>
      <c r="F23" s="11">
        <v>5141</v>
      </c>
      <c r="G23" s="14"/>
      <c r="H23" s="20">
        <v>575.4</v>
      </c>
      <c r="I23" s="16">
        <v>-3.4</v>
      </c>
      <c r="J23" s="17">
        <f t="shared" si="0"/>
        <v>572</v>
      </c>
    </row>
    <row r="24" spans="1:10" s="24" customFormat="1" ht="12.75" customHeight="1">
      <c r="A24" s="21"/>
      <c r="B24" s="22"/>
      <c r="C24" s="23"/>
      <c r="D24" s="23"/>
      <c r="E24" s="111" t="s">
        <v>15</v>
      </c>
      <c r="F24" s="111"/>
      <c r="G24" s="111"/>
      <c r="H24" s="19">
        <f>H5+H6+H9+H10+H11+H12+H13+H15</f>
        <v>139369</v>
      </c>
      <c r="I24" s="19">
        <f aca="true" t="shared" si="1" ref="I24:J24">I5+I6+I9+I10+I11+I12+I13+I15</f>
        <v>582.4</v>
      </c>
      <c r="J24" s="19">
        <f t="shared" si="1"/>
        <v>139951.4</v>
      </c>
    </row>
    <row r="25" spans="1:10" s="24" customFormat="1" ht="12.75" customHeight="1">
      <c r="A25" s="21"/>
      <c r="B25" s="25" t="s">
        <v>37</v>
      </c>
      <c r="C25" s="23"/>
      <c r="D25" s="23"/>
      <c r="E25" s="112" t="s">
        <v>16</v>
      </c>
      <c r="F25" s="112"/>
      <c r="G25" s="112"/>
      <c r="H25" s="19">
        <f>H14+H16+H17+H18+H19+H20+H21+H22+H23</f>
        <v>575.4</v>
      </c>
      <c r="I25" s="19">
        <f>I14+I16+I17+I18+I19+I20+I21+I22+I23</f>
        <v>582.4</v>
      </c>
      <c r="J25" s="19">
        <f>J14+J16+J17+J18+J19+J20+J21+J22+J23</f>
        <v>1157.8</v>
      </c>
    </row>
    <row r="26" spans="1:10" ht="12.75" customHeight="1">
      <c r="A26" s="21"/>
      <c r="B26" s="26"/>
      <c r="C26" s="23"/>
      <c r="D26" s="23"/>
      <c r="E26" s="110" t="s">
        <v>17</v>
      </c>
      <c r="F26" s="110"/>
      <c r="G26" s="110"/>
      <c r="H26" s="61">
        <f>H7+H8</f>
        <v>1340</v>
      </c>
      <c r="I26" s="61">
        <f aca="true" t="shared" si="2" ref="I26:J26">I7+I8</f>
        <v>0</v>
      </c>
      <c r="J26" s="61">
        <f t="shared" si="2"/>
        <v>1340</v>
      </c>
    </row>
    <row r="27" spans="1:10" ht="12.75" customHeight="1">
      <c r="A27" s="28"/>
      <c r="B27" s="29"/>
      <c r="C27" s="30"/>
      <c r="D27" s="30"/>
      <c r="E27" s="110" t="s">
        <v>18</v>
      </c>
      <c r="F27" s="110"/>
      <c r="G27" s="110"/>
      <c r="H27" s="31">
        <f>H24-H25-H26</f>
        <v>137453.6</v>
      </c>
      <c r="I27" s="31">
        <f>I24-I25-I26</f>
        <v>0</v>
      </c>
      <c r="J27" s="31">
        <f>J24-J25-J26</f>
        <v>137453.6</v>
      </c>
    </row>
    <row r="28" spans="1:10" ht="12.75" customHeight="1">
      <c r="A28" s="32" t="s">
        <v>19</v>
      </c>
      <c r="B28" s="33"/>
      <c r="C28" s="34"/>
      <c r="D28" s="34"/>
      <c r="E28" s="35"/>
      <c r="F28" s="33"/>
      <c r="G28" s="33"/>
      <c r="H28" s="36"/>
      <c r="I28" s="36"/>
      <c r="J28" s="74"/>
    </row>
    <row r="29" spans="1:10" ht="12.75" customHeight="1">
      <c r="A29" s="104" t="s">
        <v>13</v>
      </c>
      <c r="B29" s="18" t="s">
        <v>53</v>
      </c>
      <c r="C29" s="75"/>
      <c r="D29" s="75"/>
      <c r="E29" s="75">
        <v>3399</v>
      </c>
      <c r="F29" s="75">
        <v>5222</v>
      </c>
      <c r="G29" s="14" t="s">
        <v>51</v>
      </c>
      <c r="H29" s="20">
        <v>150</v>
      </c>
      <c r="I29" s="63">
        <v>-40</v>
      </c>
      <c r="J29" s="20">
        <f aca="true" t="shared" si="3" ref="J29:J30">H29+I29</f>
        <v>110</v>
      </c>
    </row>
    <row r="30" spans="1:10" ht="12.75" customHeight="1">
      <c r="A30" s="105"/>
      <c r="B30" s="76" t="s">
        <v>54</v>
      </c>
      <c r="C30" s="77" t="s">
        <v>56</v>
      </c>
      <c r="D30" s="78"/>
      <c r="E30" s="78">
        <v>3312</v>
      </c>
      <c r="F30" s="78">
        <v>5213</v>
      </c>
      <c r="G30" s="79" t="s">
        <v>52</v>
      </c>
      <c r="H30" s="80">
        <v>0</v>
      </c>
      <c r="I30" s="90">
        <v>40</v>
      </c>
      <c r="J30" s="80">
        <f t="shared" si="3"/>
        <v>40</v>
      </c>
    </row>
    <row r="31" spans="1:10" ht="12.75" customHeight="1">
      <c r="A31" s="105"/>
      <c r="B31" s="69" t="s">
        <v>42</v>
      </c>
      <c r="C31" s="70"/>
      <c r="D31" s="68"/>
      <c r="E31" s="11">
        <v>6112</v>
      </c>
      <c r="F31" s="11">
        <v>5901</v>
      </c>
      <c r="G31" s="14" t="s">
        <v>43</v>
      </c>
      <c r="H31" s="20">
        <v>115</v>
      </c>
      <c r="I31" s="16">
        <v>-77</v>
      </c>
      <c r="J31" s="20">
        <f aca="true" t="shared" si="4" ref="J31:J36">H31+I31</f>
        <v>38</v>
      </c>
    </row>
    <row r="32" spans="1:10" ht="12.75" customHeight="1">
      <c r="A32" s="105"/>
      <c r="B32" s="62" t="s">
        <v>46</v>
      </c>
      <c r="C32" s="13"/>
      <c r="D32" s="14"/>
      <c r="E32" s="11">
        <v>3419</v>
      </c>
      <c r="F32" s="11">
        <v>5222</v>
      </c>
      <c r="G32" s="14" t="s">
        <v>44</v>
      </c>
      <c r="H32" s="20">
        <v>3836.9</v>
      </c>
      <c r="I32" s="63">
        <v>22</v>
      </c>
      <c r="J32" s="20">
        <f t="shared" si="4"/>
        <v>3858.9</v>
      </c>
    </row>
    <row r="33" spans="1:10" ht="12.75" customHeight="1">
      <c r="A33" s="105"/>
      <c r="B33" s="62" t="s">
        <v>47</v>
      </c>
      <c r="C33" s="13"/>
      <c r="D33" s="14"/>
      <c r="E33" s="11">
        <v>3419</v>
      </c>
      <c r="F33" s="11">
        <v>5222</v>
      </c>
      <c r="G33" s="14" t="s">
        <v>44</v>
      </c>
      <c r="H33" s="20">
        <v>3858.9</v>
      </c>
      <c r="I33" s="63">
        <v>15</v>
      </c>
      <c r="J33" s="20">
        <f t="shared" si="4"/>
        <v>3873.9</v>
      </c>
    </row>
    <row r="34" spans="1:10" ht="12.75" customHeight="1">
      <c r="A34" s="105"/>
      <c r="B34" s="62" t="s">
        <v>48</v>
      </c>
      <c r="C34" s="13"/>
      <c r="D34" s="14"/>
      <c r="E34" s="11">
        <v>3419</v>
      </c>
      <c r="F34" s="11">
        <v>5222</v>
      </c>
      <c r="G34" s="14" t="s">
        <v>44</v>
      </c>
      <c r="H34" s="20">
        <v>3873.9</v>
      </c>
      <c r="I34" s="16">
        <v>10</v>
      </c>
      <c r="J34" s="20">
        <f t="shared" si="4"/>
        <v>3883.9</v>
      </c>
    </row>
    <row r="35" spans="1:10" ht="12.75" customHeight="1">
      <c r="A35" s="105"/>
      <c r="B35" s="62" t="s">
        <v>49</v>
      </c>
      <c r="C35" s="13"/>
      <c r="D35" s="14"/>
      <c r="E35" s="11">
        <v>3419</v>
      </c>
      <c r="F35" s="11">
        <v>5222</v>
      </c>
      <c r="G35" s="14" t="s">
        <v>44</v>
      </c>
      <c r="H35" s="20">
        <v>3883.9</v>
      </c>
      <c r="I35" s="63">
        <v>10</v>
      </c>
      <c r="J35" s="20">
        <f t="shared" si="4"/>
        <v>3893.9</v>
      </c>
    </row>
    <row r="36" spans="1:10" ht="12.75" customHeight="1">
      <c r="A36" s="105"/>
      <c r="B36" s="89" t="s">
        <v>45</v>
      </c>
      <c r="C36" s="77" t="s">
        <v>56</v>
      </c>
      <c r="D36" s="79"/>
      <c r="E36" s="78">
        <v>4379</v>
      </c>
      <c r="F36" s="78">
        <v>5221</v>
      </c>
      <c r="G36" s="79" t="s">
        <v>50</v>
      </c>
      <c r="H36" s="80">
        <v>0</v>
      </c>
      <c r="I36" s="90">
        <v>20</v>
      </c>
      <c r="J36" s="80">
        <f t="shared" si="4"/>
        <v>20</v>
      </c>
    </row>
    <row r="37" spans="1:10" ht="12.75" customHeight="1">
      <c r="A37" s="106" t="s">
        <v>14</v>
      </c>
      <c r="B37" s="62" t="s">
        <v>59</v>
      </c>
      <c r="C37" s="13"/>
      <c r="D37" s="14"/>
      <c r="E37" s="11">
        <v>3412</v>
      </c>
      <c r="F37" s="11">
        <v>5169</v>
      </c>
      <c r="G37" s="14" t="s">
        <v>60</v>
      </c>
      <c r="H37" s="20">
        <v>2850</v>
      </c>
      <c r="I37" s="16">
        <v>-8</v>
      </c>
      <c r="J37" s="20">
        <f aca="true" t="shared" si="5" ref="J37:J59">H37+I37</f>
        <v>2842</v>
      </c>
    </row>
    <row r="38" spans="1:10" ht="12.75" customHeight="1">
      <c r="A38" s="106"/>
      <c r="B38" s="62" t="s">
        <v>58</v>
      </c>
      <c r="C38" s="13"/>
      <c r="D38" s="14"/>
      <c r="E38" s="11">
        <v>3412</v>
      </c>
      <c r="F38" s="11">
        <v>5162</v>
      </c>
      <c r="G38" s="14" t="s">
        <v>60</v>
      </c>
      <c r="H38" s="15">
        <v>12</v>
      </c>
      <c r="I38" s="16">
        <v>8</v>
      </c>
      <c r="J38" s="15">
        <f t="shared" si="5"/>
        <v>20</v>
      </c>
    </row>
    <row r="39" spans="1:10" ht="12.75" customHeight="1">
      <c r="A39" s="104" t="s">
        <v>32</v>
      </c>
      <c r="B39" s="62" t="s">
        <v>71</v>
      </c>
      <c r="C39" s="13"/>
      <c r="D39" s="14"/>
      <c r="E39" s="11">
        <v>2212</v>
      </c>
      <c r="F39" s="11">
        <v>5169</v>
      </c>
      <c r="G39" s="14" t="s">
        <v>72</v>
      </c>
      <c r="H39" s="15">
        <v>6087.5</v>
      </c>
      <c r="I39" s="16">
        <v>-508</v>
      </c>
      <c r="J39" s="15">
        <f t="shared" si="5"/>
        <v>5579.5</v>
      </c>
    </row>
    <row r="40" spans="1:10" ht="12.75" customHeight="1">
      <c r="A40" s="105"/>
      <c r="B40" s="62" t="s">
        <v>73</v>
      </c>
      <c r="C40" s="13"/>
      <c r="D40" s="14"/>
      <c r="E40" s="11">
        <v>2219</v>
      </c>
      <c r="F40" s="11">
        <v>5169</v>
      </c>
      <c r="G40" s="14" t="s">
        <v>72</v>
      </c>
      <c r="H40" s="15">
        <v>1045</v>
      </c>
      <c r="I40" s="16">
        <v>-200</v>
      </c>
      <c r="J40" s="15">
        <f t="shared" si="5"/>
        <v>845</v>
      </c>
    </row>
    <row r="41" spans="1:10" ht="12.75" customHeight="1">
      <c r="A41" s="107"/>
      <c r="B41" s="62" t="s">
        <v>74</v>
      </c>
      <c r="C41" s="13"/>
      <c r="D41" s="14"/>
      <c r="E41" s="11">
        <v>3722</v>
      </c>
      <c r="F41" s="11">
        <v>5169</v>
      </c>
      <c r="G41" s="14" t="s">
        <v>72</v>
      </c>
      <c r="H41" s="15">
        <v>10328</v>
      </c>
      <c r="I41" s="16">
        <v>708</v>
      </c>
      <c r="J41" s="15">
        <f t="shared" si="5"/>
        <v>11036</v>
      </c>
    </row>
    <row r="42" spans="1:10" ht="12.75" customHeight="1">
      <c r="A42" s="104" t="s">
        <v>34</v>
      </c>
      <c r="B42" s="62" t="s">
        <v>75</v>
      </c>
      <c r="C42" s="13"/>
      <c r="D42" s="14"/>
      <c r="E42" s="11">
        <v>3113</v>
      </c>
      <c r="F42" s="11">
        <v>5171</v>
      </c>
      <c r="G42" s="14" t="s">
        <v>76</v>
      </c>
      <c r="H42" s="15">
        <v>644</v>
      </c>
      <c r="I42" s="16">
        <v>-14.2</v>
      </c>
      <c r="J42" s="15">
        <f t="shared" si="5"/>
        <v>629.8</v>
      </c>
    </row>
    <row r="43" spans="1:10" ht="12.75" customHeight="1">
      <c r="A43" s="105"/>
      <c r="B43" s="62" t="s">
        <v>80</v>
      </c>
      <c r="C43" s="13"/>
      <c r="D43" s="14"/>
      <c r="E43" s="11">
        <v>3111</v>
      </c>
      <c r="F43" s="11">
        <v>5171</v>
      </c>
      <c r="G43" s="14" t="s">
        <v>77</v>
      </c>
      <c r="H43" s="15">
        <v>600</v>
      </c>
      <c r="I43" s="16">
        <v>-52</v>
      </c>
      <c r="J43" s="15">
        <f t="shared" si="5"/>
        <v>548</v>
      </c>
    </row>
    <row r="44" spans="1:10" ht="12.75" customHeight="1">
      <c r="A44" s="105"/>
      <c r="B44" s="62" t="s">
        <v>81</v>
      </c>
      <c r="C44" s="13"/>
      <c r="D44" s="14"/>
      <c r="E44" s="11">
        <v>3421</v>
      </c>
      <c r="F44" s="11">
        <v>5171</v>
      </c>
      <c r="G44" s="14" t="s">
        <v>78</v>
      </c>
      <c r="H44" s="15">
        <v>590</v>
      </c>
      <c r="I44" s="16">
        <v>1.2</v>
      </c>
      <c r="J44" s="15">
        <f t="shared" si="5"/>
        <v>591.2</v>
      </c>
    </row>
    <row r="45" spans="1:10" ht="12.75" customHeight="1">
      <c r="A45" s="105"/>
      <c r="B45" s="62" t="s">
        <v>82</v>
      </c>
      <c r="C45" s="13"/>
      <c r="D45" s="14"/>
      <c r="E45" s="11">
        <v>3111</v>
      </c>
      <c r="F45" s="11">
        <v>5171</v>
      </c>
      <c r="G45" s="14" t="s">
        <v>79</v>
      </c>
      <c r="H45" s="15">
        <v>224</v>
      </c>
      <c r="I45" s="16">
        <v>65</v>
      </c>
      <c r="J45" s="15">
        <f t="shared" si="5"/>
        <v>289</v>
      </c>
    </row>
    <row r="46" spans="1:10" ht="12.75" customHeight="1">
      <c r="A46" s="91" t="s">
        <v>35</v>
      </c>
      <c r="B46" s="89" t="s">
        <v>84</v>
      </c>
      <c r="C46" s="77" t="s">
        <v>56</v>
      </c>
      <c r="D46" s="79"/>
      <c r="E46" s="78">
        <v>2219</v>
      </c>
      <c r="F46" s="78">
        <v>5171</v>
      </c>
      <c r="G46" s="79" t="s">
        <v>83</v>
      </c>
      <c r="H46" s="92">
        <v>0</v>
      </c>
      <c r="I46" s="81">
        <v>1500</v>
      </c>
      <c r="J46" s="92">
        <f t="shared" si="5"/>
        <v>1500</v>
      </c>
    </row>
    <row r="47" spans="1:10" ht="12.75" customHeight="1">
      <c r="A47" s="104" t="s">
        <v>86</v>
      </c>
      <c r="B47" s="62" t="s">
        <v>92</v>
      </c>
      <c r="C47" s="13"/>
      <c r="D47" s="14"/>
      <c r="E47" s="11">
        <v>3613</v>
      </c>
      <c r="F47" s="11">
        <v>5021</v>
      </c>
      <c r="G47" s="14" t="s">
        <v>87</v>
      </c>
      <c r="H47" s="15">
        <v>360</v>
      </c>
      <c r="I47" s="16">
        <v>-93</v>
      </c>
      <c r="J47" s="15">
        <f t="shared" si="5"/>
        <v>267</v>
      </c>
    </row>
    <row r="48" spans="1:10" ht="12.75" customHeight="1">
      <c r="A48" s="105"/>
      <c r="B48" s="62" t="s">
        <v>91</v>
      </c>
      <c r="C48" s="13"/>
      <c r="D48" s="14"/>
      <c r="E48" s="11">
        <v>4369</v>
      </c>
      <c r="F48" s="11">
        <v>5011</v>
      </c>
      <c r="G48" s="14" t="s">
        <v>88</v>
      </c>
      <c r="H48" s="15">
        <v>4524</v>
      </c>
      <c r="I48" s="16">
        <v>70</v>
      </c>
      <c r="J48" s="15">
        <f t="shared" si="5"/>
        <v>4594</v>
      </c>
    </row>
    <row r="49" spans="1:10" ht="12.75" customHeight="1">
      <c r="A49" s="105"/>
      <c r="B49" s="62" t="s">
        <v>89</v>
      </c>
      <c r="C49" s="13"/>
      <c r="D49" s="14"/>
      <c r="E49" s="11">
        <v>4369</v>
      </c>
      <c r="F49" s="11">
        <v>5031</v>
      </c>
      <c r="G49" s="14" t="s">
        <v>88</v>
      </c>
      <c r="H49" s="15">
        <v>1131</v>
      </c>
      <c r="I49" s="16">
        <v>17</v>
      </c>
      <c r="J49" s="15">
        <f t="shared" si="5"/>
        <v>1148</v>
      </c>
    </row>
    <row r="50" spans="1:10" ht="12.75" customHeight="1">
      <c r="A50" s="107"/>
      <c r="B50" s="62" t="s">
        <v>90</v>
      </c>
      <c r="C50" s="13"/>
      <c r="D50" s="14"/>
      <c r="E50" s="11">
        <v>4369</v>
      </c>
      <c r="F50" s="11">
        <v>5032</v>
      </c>
      <c r="G50" s="14" t="s">
        <v>88</v>
      </c>
      <c r="H50" s="15">
        <v>407</v>
      </c>
      <c r="I50" s="16">
        <v>6</v>
      </c>
      <c r="J50" s="15">
        <f t="shared" si="5"/>
        <v>413</v>
      </c>
    </row>
    <row r="51" spans="1:10" ht="12.75" customHeight="1">
      <c r="A51" s="106" t="s">
        <v>96</v>
      </c>
      <c r="B51" s="62" t="s">
        <v>94</v>
      </c>
      <c r="C51" s="13"/>
      <c r="D51" s="14"/>
      <c r="E51" s="11">
        <v>3613</v>
      </c>
      <c r="F51" s="11">
        <v>5021</v>
      </c>
      <c r="G51" s="14" t="s">
        <v>87</v>
      </c>
      <c r="H51" s="20">
        <v>267</v>
      </c>
      <c r="I51" s="16">
        <v>-10</v>
      </c>
      <c r="J51" s="20">
        <f t="shared" si="5"/>
        <v>257</v>
      </c>
    </row>
    <row r="52" spans="1:10" ht="12.75" customHeight="1">
      <c r="A52" s="106"/>
      <c r="B52" s="12" t="s">
        <v>95</v>
      </c>
      <c r="C52" s="13"/>
      <c r="D52" s="14"/>
      <c r="E52" s="11">
        <v>3612</v>
      </c>
      <c r="F52" s="11">
        <v>5154</v>
      </c>
      <c r="G52" s="14" t="s">
        <v>93</v>
      </c>
      <c r="H52" s="20">
        <v>10</v>
      </c>
      <c r="I52" s="16">
        <v>10</v>
      </c>
      <c r="J52" s="20">
        <f t="shared" si="5"/>
        <v>20</v>
      </c>
    </row>
    <row r="53" spans="1:10" ht="12.75" customHeight="1">
      <c r="A53" s="106" t="s">
        <v>99</v>
      </c>
      <c r="B53" s="12" t="s">
        <v>100</v>
      </c>
      <c r="C53" s="13"/>
      <c r="D53" s="14"/>
      <c r="E53" s="11">
        <v>5311</v>
      </c>
      <c r="F53" s="11">
        <v>5137</v>
      </c>
      <c r="G53" s="14" t="s">
        <v>101</v>
      </c>
      <c r="H53" s="20">
        <v>604</v>
      </c>
      <c r="I53" s="16">
        <v>-184</v>
      </c>
      <c r="J53" s="20">
        <f t="shared" si="5"/>
        <v>420</v>
      </c>
    </row>
    <row r="54" spans="1:10" ht="12.75" customHeight="1">
      <c r="A54" s="106"/>
      <c r="B54" s="12" t="s">
        <v>103</v>
      </c>
      <c r="C54" s="13"/>
      <c r="D54" s="14"/>
      <c r="E54" s="11">
        <v>5311</v>
      </c>
      <c r="F54" s="11">
        <v>5167</v>
      </c>
      <c r="G54" s="14" t="s">
        <v>101</v>
      </c>
      <c r="H54" s="20">
        <v>33</v>
      </c>
      <c r="I54" s="16">
        <v>40</v>
      </c>
      <c r="J54" s="20">
        <f t="shared" si="5"/>
        <v>73</v>
      </c>
    </row>
    <row r="55" spans="1:10" ht="12.75" customHeight="1">
      <c r="A55" s="106"/>
      <c r="B55" s="12" t="s">
        <v>104</v>
      </c>
      <c r="C55" s="13"/>
      <c r="D55" s="14"/>
      <c r="E55" s="11">
        <v>5311</v>
      </c>
      <c r="F55" s="11">
        <v>5424</v>
      </c>
      <c r="G55" s="14" t="s">
        <v>101</v>
      </c>
      <c r="H55" s="20">
        <v>15</v>
      </c>
      <c r="I55" s="16">
        <v>60</v>
      </c>
      <c r="J55" s="20">
        <f t="shared" si="5"/>
        <v>75</v>
      </c>
    </row>
    <row r="56" spans="1:10" ht="12.75" customHeight="1">
      <c r="A56" s="106"/>
      <c r="B56" s="76" t="s">
        <v>105</v>
      </c>
      <c r="C56" s="77" t="s">
        <v>56</v>
      </c>
      <c r="D56" s="79"/>
      <c r="E56" s="78">
        <v>5311</v>
      </c>
      <c r="F56" s="78">
        <v>5168</v>
      </c>
      <c r="G56" s="79" t="s">
        <v>101</v>
      </c>
      <c r="H56" s="80">
        <v>0</v>
      </c>
      <c r="I56" s="81">
        <v>1</v>
      </c>
      <c r="J56" s="80">
        <f t="shared" si="5"/>
        <v>1</v>
      </c>
    </row>
    <row r="57" spans="1:10" ht="12.75" customHeight="1">
      <c r="A57" s="106"/>
      <c r="B57" s="12" t="s">
        <v>106</v>
      </c>
      <c r="C57" s="13"/>
      <c r="D57" s="14"/>
      <c r="E57" s="11">
        <v>5311</v>
      </c>
      <c r="F57" s="11">
        <v>5169</v>
      </c>
      <c r="G57" s="14" t="s">
        <v>101</v>
      </c>
      <c r="H57" s="20">
        <v>436</v>
      </c>
      <c r="I57" s="16">
        <v>-1</v>
      </c>
      <c r="J57" s="20">
        <f t="shared" si="5"/>
        <v>435</v>
      </c>
    </row>
    <row r="58" spans="1:10" ht="12.75" customHeight="1">
      <c r="A58" s="106"/>
      <c r="B58" s="12" t="s">
        <v>107</v>
      </c>
      <c r="C58" s="13"/>
      <c r="D58" s="14"/>
      <c r="E58" s="11">
        <v>6171</v>
      </c>
      <c r="F58" s="11">
        <v>5021</v>
      </c>
      <c r="G58" s="14"/>
      <c r="H58" s="20">
        <v>290</v>
      </c>
      <c r="I58" s="16">
        <v>-52</v>
      </c>
      <c r="J58" s="20">
        <f t="shared" si="5"/>
        <v>238</v>
      </c>
    </row>
    <row r="59" spans="1:10" ht="12.75" customHeight="1">
      <c r="A59" s="106"/>
      <c r="B59" s="12" t="s">
        <v>108</v>
      </c>
      <c r="C59" s="13"/>
      <c r="D59" s="14"/>
      <c r="E59" s="11">
        <v>5311</v>
      </c>
      <c r="F59" s="11">
        <v>5021</v>
      </c>
      <c r="G59" s="14" t="s">
        <v>101</v>
      </c>
      <c r="H59" s="20">
        <v>18</v>
      </c>
      <c r="I59" s="16">
        <v>52</v>
      </c>
      <c r="J59" s="20">
        <f t="shared" si="5"/>
        <v>70</v>
      </c>
    </row>
    <row r="60" spans="1:10" ht="12.75" customHeight="1">
      <c r="A60" s="33"/>
      <c r="B60" s="40"/>
      <c r="C60" s="59"/>
      <c r="D60" s="59"/>
      <c r="E60" s="123" t="s">
        <v>20</v>
      </c>
      <c r="F60" s="124"/>
      <c r="G60" s="125"/>
      <c r="H60" s="60">
        <f>SUM(H31:H59)</f>
        <v>46044.1</v>
      </c>
      <c r="I60" s="60">
        <f>SUM(I31:I59)</f>
        <v>1416</v>
      </c>
      <c r="J60" s="60">
        <f>SUM(J31:J59)</f>
        <v>47460.1</v>
      </c>
    </row>
    <row r="61" spans="1:10" ht="12.75" customHeight="1">
      <c r="A61" s="64" t="s">
        <v>21</v>
      </c>
      <c r="B61" s="33"/>
      <c r="C61" s="34"/>
      <c r="D61" s="34"/>
      <c r="E61" s="65"/>
      <c r="F61" s="40"/>
      <c r="G61" s="40"/>
      <c r="H61" s="66"/>
      <c r="I61" s="71"/>
      <c r="J61" s="67"/>
    </row>
    <row r="62" spans="1:10" ht="12.75" customHeight="1">
      <c r="A62" s="72" t="s">
        <v>13</v>
      </c>
      <c r="B62" s="12" t="s">
        <v>85</v>
      </c>
      <c r="C62" s="13"/>
      <c r="D62" s="14"/>
      <c r="E62" s="11">
        <v>2219</v>
      </c>
      <c r="F62" s="11">
        <v>6121</v>
      </c>
      <c r="G62" s="14" t="s">
        <v>83</v>
      </c>
      <c r="H62" s="20">
        <v>3015</v>
      </c>
      <c r="I62" s="16">
        <v>-1500</v>
      </c>
      <c r="J62" s="20">
        <f>H62+I62</f>
        <v>1515</v>
      </c>
    </row>
    <row r="63" spans="1:10" ht="12.75" customHeight="1">
      <c r="A63" s="94" t="s">
        <v>14</v>
      </c>
      <c r="B63" s="76" t="s">
        <v>102</v>
      </c>
      <c r="C63" s="77" t="s">
        <v>56</v>
      </c>
      <c r="D63" s="79"/>
      <c r="E63" s="78">
        <v>5311</v>
      </c>
      <c r="F63" s="78">
        <v>6122</v>
      </c>
      <c r="G63" s="79" t="s">
        <v>101</v>
      </c>
      <c r="H63" s="80">
        <v>0</v>
      </c>
      <c r="I63" s="81">
        <v>84</v>
      </c>
      <c r="J63" s="80">
        <f>H63+I63</f>
        <v>84</v>
      </c>
    </row>
    <row r="64" spans="1:10" ht="12.75" customHeight="1">
      <c r="A64" s="30"/>
      <c r="B64" s="40"/>
      <c r="C64" s="59"/>
      <c r="D64" s="59"/>
      <c r="E64" s="116" t="s">
        <v>22</v>
      </c>
      <c r="F64" s="116"/>
      <c r="G64" s="116"/>
      <c r="H64" s="73">
        <f>SUM(H62:H63)</f>
        <v>3015</v>
      </c>
      <c r="I64" s="73">
        <f aca="true" t="shared" si="6" ref="I64:J64">SUM(I62:I63)</f>
        <v>-1416</v>
      </c>
      <c r="J64" s="73">
        <f t="shared" si="6"/>
        <v>1599</v>
      </c>
    </row>
    <row r="65" spans="1:10" ht="12.75" customHeight="1">
      <c r="A65" s="30"/>
      <c r="B65" s="29"/>
      <c r="C65" s="30"/>
      <c r="D65" s="30"/>
      <c r="E65" s="41"/>
      <c r="F65" s="41"/>
      <c r="G65" s="42"/>
      <c r="H65" s="57"/>
      <c r="I65" s="58"/>
      <c r="J65" s="27"/>
    </row>
    <row r="66" spans="2:10" ht="12.75" customHeight="1">
      <c r="B66" s="43" t="s">
        <v>31</v>
      </c>
      <c r="C66" s="34"/>
      <c r="D66" s="34"/>
      <c r="E66" s="120" t="s">
        <v>15</v>
      </c>
      <c r="F66" s="121"/>
      <c r="G66" s="121"/>
      <c r="H66" s="122"/>
      <c r="I66" s="39">
        <f>I24</f>
        <v>582.4</v>
      </c>
      <c r="J66" s="39"/>
    </row>
    <row r="67" spans="2:10" ht="12.75" customHeight="1">
      <c r="B67" s="33"/>
      <c r="C67" s="34"/>
      <c r="D67" s="34"/>
      <c r="E67" s="120" t="s">
        <v>23</v>
      </c>
      <c r="F67" s="121"/>
      <c r="G67" s="121"/>
      <c r="H67" s="122"/>
      <c r="I67" s="39">
        <f>I60+I25</f>
        <v>1998.4</v>
      </c>
      <c r="J67" s="18"/>
    </row>
    <row r="68" spans="2:10" ht="12.75" customHeight="1">
      <c r="B68" s="33"/>
      <c r="C68" s="34"/>
      <c r="D68" s="34"/>
      <c r="E68" s="120" t="s">
        <v>24</v>
      </c>
      <c r="F68" s="121"/>
      <c r="G68" s="121"/>
      <c r="H68" s="122"/>
      <c r="I68" s="39">
        <f>I64+I26</f>
        <v>-1416</v>
      </c>
      <c r="J68" s="38"/>
    </row>
    <row r="69" spans="2:10" ht="12.75" customHeight="1">
      <c r="B69" s="33"/>
      <c r="C69" s="34"/>
      <c r="D69" s="34"/>
      <c r="E69" s="120" t="s">
        <v>25</v>
      </c>
      <c r="F69" s="121"/>
      <c r="G69" s="121"/>
      <c r="H69" s="122"/>
      <c r="I69" s="39">
        <f>I67+I68</f>
        <v>582.4000000000001</v>
      </c>
      <c r="J69" s="38"/>
    </row>
    <row r="70" spans="2:10" ht="12.75" customHeight="1">
      <c r="B70" s="33"/>
      <c r="C70" s="34"/>
      <c r="D70" s="34"/>
      <c r="E70" s="117" t="s">
        <v>26</v>
      </c>
      <c r="F70" s="118"/>
      <c r="G70" s="118"/>
      <c r="H70" s="119"/>
      <c r="I70" s="39">
        <f>I66-I69</f>
        <v>0</v>
      </c>
      <c r="J70" s="38"/>
    </row>
    <row r="71" spans="2:10" ht="12.75" customHeight="1">
      <c r="B71" s="33"/>
      <c r="C71" s="34"/>
      <c r="D71" s="34"/>
      <c r="E71" s="117" t="s">
        <v>27</v>
      </c>
      <c r="F71" s="118"/>
      <c r="G71" s="118"/>
      <c r="H71" s="119"/>
      <c r="I71" s="39">
        <v>0</v>
      </c>
      <c r="J71" s="38"/>
    </row>
    <row r="72" spans="5:10" ht="12.75" customHeight="1">
      <c r="E72" s="51" t="s">
        <v>28</v>
      </c>
      <c r="G72" s="33"/>
      <c r="H72" s="52">
        <v>44062</v>
      </c>
      <c r="J72" s="52">
        <v>44076</v>
      </c>
    </row>
    <row r="73" spans="2:10" ht="12.75" customHeight="1">
      <c r="B73" s="43" t="s">
        <v>36</v>
      </c>
      <c r="C73" s="34"/>
      <c r="D73" s="34"/>
      <c r="E73" s="53" t="s">
        <v>29</v>
      </c>
      <c r="F73" s="44"/>
      <c r="G73" s="45"/>
      <c r="H73" s="54">
        <v>527704.9</v>
      </c>
      <c r="I73" s="39">
        <f>I66</f>
        <v>582.4</v>
      </c>
      <c r="J73" s="39">
        <f>H73+I73</f>
        <v>528287.3</v>
      </c>
    </row>
    <row r="74" spans="2:10" ht="12.75" customHeight="1">
      <c r="B74" s="33"/>
      <c r="C74" s="34"/>
      <c r="D74" s="34"/>
      <c r="E74" s="46" t="s">
        <v>23</v>
      </c>
      <c r="F74" s="47"/>
      <c r="G74" s="37"/>
      <c r="H74" s="55">
        <v>400849.19</v>
      </c>
      <c r="I74" s="39">
        <f>I60+I25</f>
        <v>1998.4</v>
      </c>
      <c r="J74" s="38">
        <f>H74+I74</f>
        <v>402847.59</v>
      </c>
    </row>
    <row r="75" spans="2:10" ht="12.75" customHeight="1">
      <c r="B75" s="33"/>
      <c r="C75" s="34"/>
      <c r="D75" s="34"/>
      <c r="E75" s="28" t="s">
        <v>24</v>
      </c>
      <c r="F75" s="33"/>
      <c r="G75" s="48"/>
      <c r="H75" s="55">
        <v>126855.71</v>
      </c>
      <c r="I75" s="39">
        <f>I64+I26</f>
        <v>-1416</v>
      </c>
      <c r="J75" s="38">
        <f>H75+I75</f>
        <v>125439.71</v>
      </c>
    </row>
    <row r="76" spans="2:10" ht="12.75" customHeight="1">
      <c r="B76" s="52" t="s">
        <v>41</v>
      </c>
      <c r="E76" s="49" t="s">
        <v>33</v>
      </c>
      <c r="F76" s="47"/>
      <c r="G76" s="37"/>
      <c r="H76" s="39">
        <f>H74+H75</f>
        <v>527704.9</v>
      </c>
      <c r="I76" s="39">
        <f>SUM(I74:I75)</f>
        <v>582.4000000000001</v>
      </c>
      <c r="J76" s="39">
        <f>SUM(J74:J75)</f>
        <v>528287.3</v>
      </c>
    </row>
    <row r="77" spans="5:10" ht="12.75" customHeight="1">
      <c r="E77" s="28" t="s">
        <v>18</v>
      </c>
      <c r="F77" s="33"/>
      <c r="G77" s="48"/>
      <c r="H77" s="38">
        <f>H73-H76</f>
        <v>0</v>
      </c>
      <c r="I77" s="39">
        <f>I73-I76</f>
        <v>0</v>
      </c>
      <c r="J77" s="38">
        <f>J73-J76</f>
        <v>0</v>
      </c>
    </row>
    <row r="78" spans="5:10" ht="12.75" customHeight="1">
      <c r="E78" s="49" t="s">
        <v>30</v>
      </c>
      <c r="F78" s="47"/>
      <c r="G78" s="37"/>
      <c r="H78" s="56">
        <v>0</v>
      </c>
      <c r="I78" s="39">
        <v>0</v>
      </c>
      <c r="J78" s="39">
        <f>H78+I78</f>
        <v>0</v>
      </c>
    </row>
    <row r="79" ht="12.75" customHeight="1"/>
    <row r="80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</sheetData>
  <mergeCells count="27">
    <mergeCell ref="E64:G64"/>
    <mergeCell ref="A51:A52"/>
    <mergeCell ref="A53:A59"/>
    <mergeCell ref="E71:H71"/>
    <mergeCell ref="E66:H66"/>
    <mergeCell ref="E67:H67"/>
    <mergeCell ref="E68:H68"/>
    <mergeCell ref="E69:H69"/>
    <mergeCell ref="E70:H70"/>
    <mergeCell ref="E60:G60"/>
    <mergeCell ref="G2:G3"/>
    <mergeCell ref="E27:G27"/>
    <mergeCell ref="B2:B3"/>
    <mergeCell ref="E2:E3"/>
    <mergeCell ref="A13:A14"/>
    <mergeCell ref="F2:F3"/>
    <mergeCell ref="E24:G24"/>
    <mergeCell ref="E26:G26"/>
    <mergeCell ref="E25:G25"/>
    <mergeCell ref="A10:A12"/>
    <mergeCell ref="A15:A23"/>
    <mergeCell ref="A5:A8"/>
    <mergeCell ref="A29:A36"/>
    <mergeCell ref="A37:A38"/>
    <mergeCell ref="A39:A41"/>
    <mergeCell ref="A47:A50"/>
    <mergeCell ref="A42:A45"/>
  </mergeCells>
  <conditionalFormatting sqref="C24:D26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47">
    <cfRule type="expression" priority="13" dxfId="2" stopIfTrue="1">
      <formula>$J146="Z"</formula>
    </cfRule>
    <cfRule type="expression" priority="14" dxfId="1" stopIfTrue="1">
      <formula>$J146="T"</formula>
    </cfRule>
    <cfRule type="expression" priority="15" dxfId="0" stopIfTrue="1">
      <formula>$J146="Y"</formula>
    </cfRule>
  </conditionalFormatting>
  <conditionalFormatting sqref="H148">
    <cfRule type="expression" priority="10" dxfId="2" stopIfTrue="1">
      <formula>$J147="Z"</formula>
    </cfRule>
    <cfRule type="expression" priority="11" dxfId="1" stopIfTrue="1">
      <formula>$J147="T"</formula>
    </cfRule>
    <cfRule type="expression" priority="12" dxfId="0" stopIfTrue="1">
      <formula>$J147="Y"</formula>
    </cfRule>
  </conditionalFormatting>
  <conditionalFormatting sqref="H149">
    <cfRule type="expression" priority="7" dxfId="2" stopIfTrue="1">
      <formula>$J148="Z"</formula>
    </cfRule>
    <cfRule type="expression" priority="8" dxfId="1" stopIfTrue="1">
      <formula>$J148="T"</formula>
    </cfRule>
    <cfRule type="expression" priority="9" dxfId="0" stopIfTrue="1">
      <formula>$J148="Y"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73:H75">
    <cfRule type="expression" priority="1" dxfId="2" stopIfTrue="1">
      <formula>$J73="Z"</formula>
    </cfRule>
    <cfRule type="expression" priority="2" dxfId="1" stopIfTrue="1">
      <formula>$J73="T"</formula>
    </cfRule>
    <cfRule type="expression" priority="3" dxfId="0" stopIfTrue="1">
      <formula>$J73="Y"</formula>
    </cfRule>
  </conditionalFormatting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A19" sqref="A19:J22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8.28125" style="50" customWidth="1"/>
    <col min="5" max="5" width="6.7109375" style="4" customWidth="1"/>
    <col min="6" max="6" width="6.28125" style="4" customWidth="1"/>
    <col min="7" max="7" width="6.8515625" style="4" customWidth="1"/>
    <col min="8" max="8" width="10.7109375" style="4" customWidth="1"/>
    <col min="9" max="9" width="7.8515625" style="4" customWidth="1"/>
    <col min="10" max="10" width="9.8515625" style="4" customWidth="1"/>
    <col min="11" max="16384" width="9.140625" style="4" customWidth="1"/>
  </cols>
  <sheetData>
    <row r="1" spans="1:10" ht="15">
      <c r="A1" s="1" t="s">
        <v>113</v>
      </c>
      <c r="B1" s="2"/>
      <c r="C1" s="3"/>
      <c r="D1" s="3"/>
      <c r="I1" s="2"/>
      <c r="J1" s="97" t="s">
        <v>39</v>
      </c>
    </row>
    <row r="2" spans="1:10" s="2" customFormat="1" ht="15">
      <c r="A2" s="5" t="s">
        <v>0</v>
      </c>
      <c r="B2" s="108" t="s">
        <v>1</v>
      </c>
      <c r="C2" s="5"/>
      <c r="D2" s="5" t="s">
        <v>2</v>
      </c>
      <c r="E2" s="108" t="s">
        <v>3</v>
      </c>
      <c r="F2" s="108" t="s">
        <v>4</v>
      </c>
      <c r="G2" s="10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09"/>
      <c r="C3" s="6"/>
      <c r="D3" s="6" t="s">
        <v>10</v>
      </c>
      <c r="E3" s="109"/>
      <c r="F3" s="109"/>
      <c r="G3" s="109"/>
      <c r="H3" s="6" t="s">
        <v>11</v>
      </c>
      <c r="I3" s="6" t="s">
        <v>40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13" t="s">
        <v>13</v>
      </c>
      <c r="B5" s="12" t="s">
        <v>114</v>
      </c>
      <c r="C5" s="11"/>
      <c r="D5" s="11"/>
      <c r="E5" s="11">
        <v>6171</v>
      </c>
      <c r="F5" s="11">
        <v>2112</v>
      </c>
      <c r="G5" s="14" t="s">
        <v>115</v>
      </c>
      <c r="H5" s="20">
        <v>0.9</v>
      </c>
      <c r="I5" s="16">
        <v>95</v>
      </c>
      <c r="J5" s="17">
        <f aca="true" t="shared" si="0" ref="J5:J7">H5+I5</f>
        <v>95.9</v>
      </c>
    </row>
    <row r="6" spans="1:10" ht="12.75" customHeight="1">
      <c r="A6" s="114"/>
      <c r="B6" s="12" t="s">
        <v>116</v>
      </c>
      <c r="C6" s="11"/>
      <c r="D6" s="11"/>
      <c r="E6" s="11">
        <v>3632</v>
      </c>
      <c r="F6" s="11">
        <v>2324</v>
      </c>
      <c r="G6" s="11"/>
      <c r="H6" s="20">
        <v>8.5</v>
      </c>
      <c r="I6" s="16">
        <v>39</v>
      </c>
      <c r="J6" s="17">
        <f t="shared" si="0"/>
        <v>47.5</v>
      </c>
    </row>
    <row r="7" spans="1:10" ht="12.75" customHeight="1">
      <c r="A7" s="115"/>
      <c r="B7" s="12" t="s">
        <v>117</v>
      </c>
      <c r="C7" s="13"/>
      <c r="D7" s="11"/>
      <c r="E7" s="11">
        <v>5311</v>
      </c>
      <c r="F7" s="11">
        <v>2324</v>
      </c>
      <c r="G7" s="14" t="s">
        <v>101</v>
      </c>
      <c r="H7" s="20">
        <v>1</v>
      </c>
      <c r="I7" s="16">
        <v>36.5</v>
      </c>
      <c r="J7" s="17">
        <f t="shared" si="0"/>
        <v>37.5</v>
      </c>
    </row>
    <row r="8" spans="1:10" s="24" customFormat="1" ht="12.75" customHeight="1">
      <c r="A8" s="21"/>
      <c r="B8" s="22"/>
      <c r="C8" s="23"/>
      <c r="D8" s="23"/>
      <c r="E8" s="111" t="s">
        <v>15</v>
      </c>
      <c r="F8" s="111"/>
      <c r="G8" s="111"/>
      <c r="H8" s="19">
        <f>SUM(H5:H7)</f>
        <v>10.4</v>
      </c>
      <c r="I8" s="19">
        <f aca="true" t="shared" si="1" ref="I8:J8">SUM(I5:I7)</f>
        <v>170.5</v>
      </c>
      <c r="J8" s="19">
        <f t="shared" si="1"/>
        <v>180.9</v>
      </c>
    </row>
    <row r="9" spans="1:10" s="24" customFormat="1" ht="12.75" customHeight="1">
      <c r="A9" s="21"/>
      <c r="B9" s="25" t="s">
        <v>37</v>
      </c>
      <c r="C9" s="23"/>
      <c r="D9" s="23"/>
      <c r="E9" s="112" t="s">
        <v>16</v>
      </c>
      <c r="F9" s="112"/>
      <c r="G9" s="112"/>
      <c r="H9" s="19">
        <v>0</v>
      </c>
      <c r="I9" s="19">
        <v>0</v>
      </c>
      <c r="J9" s="19">
        <v>0</v>
      </c>
    </row>
    <row r="10" spans="1:10" ht="12.75" customHeight="1">
      <c r="A10" s="21"/>
      <c r="B10" s="26"/>
      <c r="C10" s="23"/>
      <c r="D10" s="23"/>
      <c r="E10" s="110" t="s">
        <v>17</v>
      </c>
      <c r="F10" s="110"/>
      <c r="G10" s="110"/>
      <c r="H10" s="61">
        <v>0</v>
      </c>
      <c r="I10" s="61">
        <v>0</v>
      </c>
      <c r="J10" s="61">
        <v>0</v>
      </c>
    </row>
    <row r="11" spans="1:10" ht="12.75" customHeight="1">
      <c r="A11" s="28"/>
      <c r="B11" s="29"/>
      <c r="C11" s="30"/>
      <c r="D11" s="30"/>
      <c r="E11" s="110" t="s">
        <v>18</v>
      </c>
      <c r="F11" s="110"/>
      <c r="G11" s="110"/>
      <c r="H11" s="31">
        <f>H8-H9-H10</f>
        <v>10.4</v>
      </c>
      <c r="I11" s="31">
        <f>I8-I9-I10</f>
        <v>170.5</v>
      </c>
      <c r="J11" s="31">
        <f>J8-J9-J10</f>
        <v>180.9</v>
      </c>
    </row>
    <row r="12" spans="1:10" ht="12.75" customHeight="1">
      <c r="A12" s="32" t="s">
        <v>19</v>
      </c>
      <c r="B12" s="33"/>
      <c r="C12" s="34"/>
      <c r="D12" s="34"/>
      <c r="E12" s="35"/>
      <c r="F12" s="33"/>
      <c r="G12" s="33"/>
      <c r="H12" s="36"/>
      <c r="I12" s="36"/>
      <c r="J12" s="74"/>
    </row>
    <row r="13" spans="1:10" ht="12.75" customHeight="1">
      <c r="A13" s="95" t="s">
        <v>13</v>
      </c>
      <c r="B13" s="18" t="s">
        <v>122</v>
      </c>
      <c r="C13" s="75"/>
      <c r="D13" s="75"/>
      <c r="E13" s="75">
        <v>5212</v>
      </c>
      <c r="F13" s="75">
        <v>5169</v>
      </c>
      <c r="G13" s="14"/>
      <c r="H13" s="20">
        <v>295</v>
      </c>
      <c r="I13" s="63">
        <v>-50</v>
      </c>
      <c r="J13" s="20">
        <f aca="true" t="shared" si="2" ref="J13:J16">H13+I13</f>
        <v>245</v>
      </c>
    </row>
    <row r="14" spans="1:10" ht="12.75" customHeight="1">
      <c r="A14" s="126" t="s">
        <v>14</v>
      </c>
      <c r="B14" s="76" t="s">
        <v>121</v>
      </c>
      <c r="C14" s="77" t="s">
        <v>56</v>
      </c>
      <c r="D14" s="78"/>
      <c r="E14" s="78">
        <v>3392</v>
      </c>
      <c r="F14" s="78">
        <v>5137</v>
      </c>
      <c r="G14" s="79" t="s">
        <v>119</v>
      </c>
      <c r="H14" s="80">
        <v>0</v>
      </c>
      <c r="I14" s="90">
        <v>7</v>
      </c>
      <c r="J14" s="80">
        <f t="shared" si="2"/>
        <v>7</v>
      </c>
    </row>
    <row r="15" spans="1:10" ht="12.75" customHeight="1">
      <c r="A15" s="127"/>
      <c r="B15" s="76" t="s">
        <v>118</v>
      </c>
      <c r="C15" s="77" t="s">
        <v>56</v>
      </c>
      <c r="D15" s="78"/>
      <c r="E15" s="78">
        <v>3392</v>
      </c>
      <c r="F15" s="78">
        <v>5171</v>
      </c>
      <c r="G15" s="79" t="s">
        <v>119</v>
      </c>
      <c r="H15" s="80">
        <v>0</v>
      </c>
      <c r="I15" s="90">
        <v>163.5</v>
      </c>
      <c r="J15" s="80">
        <f t="shared" si="2"/>
        <v>163.5</v>
      </c>
    </row>
    <row r="16" spans="1:10" ht="12.75" customHeight="1">
      <c r="A16" s="98" t="s">
        <v>32</v>
      </c>
      <c r="B16" s="12" t="s">
        <v>123</v>
      </c>
      <c r="C16" s="13"/>
      <c r="D16" s="11"/>
      <c r="E16" s="11">
        <v>3639</v>
      </c>
      <c r="F16" s="11">
        <v>5171</v>
      </c>
      <c r="G16" s="14" t="s">
        <v>124</v>
      </c>
      <c r="H16" s="20">
        <v>6054.17</v>
      </c>
      <c r="I16" s="63">
        <v>-246</v>
      </c>
      <c r="J16" s="20">
        <f t="shared" si="2"/>
        <v>5808.17</v>
      </c>
    </row>
    <row r="17" spans="1:10" ht="12.75" customHeight="1">
      <c r="A17" s="33"/>
      <c r="B17" s="40"/>
      <c r="C17" s="59"/>
      <c r="D17" s="59"/>
      <c r="E17" s="123" t="s">
        <v>20</v>
      </c>
      <c r="F17" s="124"/>
      <c r="G17" s="125"/>
      <c r="H17" s="60">
        <f>SUM(H13:H16)</f>
        <v>6349.17</v>
      </c>
      <c r="I17" s="60">
        <f aca="true" t="shared" si="3" ref="I17:J17">SUM(I13:I16)</f>
        <v>-125.5</v>
      </c>
      <c r="J17" s="60">
        <f t="shared" si="3"/>
        <v>6223.67</v>
      </c>
    </row>
    <row r="18" spans="1:10" ht="12.75" customHeight="1">
      <c r="A18" s="64" t="s">
        <v>21</v>
      </c>
      <c r="B18" s="33"/>
      <c r="C18" s="34"/>
      <c r="D18" s="34"/>
      <c r="E18" s="65"/>
      <c r="F18" s="40"/>
      <c r="G18" s="40"/>
      <c r="H18" s="66"/>
      <c r="I18" s="71"/>
      <c r="J18" s="67"/>
    </row>
    <row r="19" spans="1:10" ht="12.75" customHeight="1">
      <c r="A19" s="94" t="s">
        <v>13</v>
      </c>
      <c r="B19" s="76" t="s">
        <v>120</v>
      </c>
      <c r="C19" s="77" t="s">
        <v>56</v>
      </c>
      <c r="D19" s="79"/>
      <c r="E19" s="78">
        <v>5511</v>
      </c>
      <c r="F19" s="78">
        <v>5359</v>
      </c>
      <c r="G19" s="79" t="s">
        <v>112</v>
      </c>
      <c r="H19" s="80">
        <v>0</v>
      </c>
      <c r="I19" s="81">
        <v>50</v>
      </c>
      <c r="J19" s="80">
        <f>H19+I19</f>
        <v>50</v>
      </c>
    </row>
    <row r="20" spans="1:10" ht="12.75" customHeight="1">
      <c r="A20" s="104" t="s">
        <v>14</v>
      </c>
      <c r="B20" s="12" t="s">
        <v>125</v>
      </c>
      <c r="C20" s="13"/>
      <c r="D20" s="14"/>
      <c r="E20" s="11">
        <v>2212</v>
      </c>
      <c r="F20" s="11">
        <v>6121</v>
      </c>
      <c r="G20" s="14" t="s">
        <v>126</v>
      </c>
      <c r="H20" s="20">
        <v>385.05</v>
      </c>
      <c r="I20" s="16">
        <v>246</v>
      </c>
      <c r="J20" s="20">
        <f aca="true" t="shared" si="4" ref="J20:J21">H20+I20</f>
        <v>631.05</v>
      </c>
    </row>
    <row r="21" spans="1:10" ht="12.75" customHeight="1">
      <c r="A21" s="105"/>
      <c r="B21" s="12" t="s">
        <v>129</v>
      </c>
      <c r="C21" s="13"/>
      <c r="D21" s="14"/>
      <c r="E21" s="11">
        <v>3421</v>
      </c>
      <c r="F21" s="11">
        <v>6121</v>
      </c>
      <c r="G21" s="14" t="s">
        <v>127</v>
      </c>
      <c r="H21" s="20">
        <v>8500</v>
      </c>
      <c r="I21" s="16">
        <v>-240</v>
      </c>
      <c r="J21" s="20">
        <f t="shared" si="4"/>
        <v>8260</v>
      </c>
    </row>
    <row r="22" spans="1:10" ht="12.75" customHeight="1">
      <c r="A22" s="107"/>
      <c r="B22" s="12" t="s">
        <v>130</v>
      </c>
      <c r="C22" s="13"/>
      <c r="D22" s="14"/>
      <c r="E22" s="11">
        <v>6171</v>
      </c>
      <c r="F22" s="11">
        <v>6121</v>
      </c>
      <c r="G22" s="14" t="s">
        <v>128</v>
      </c>
      <c r="H22" s="20">
        <v>670</v>
      </c>
      <c r="I22" s="16">
        <v>240</v>
      </c>
      <c r="J22" s="20">
        <f>H22+I22</f>
        <v>910</v>
      </c>
    </row>
    <row r="23" spans="1:10" ht="12.75" customHeight="1">
      <c r="A23" s="30"/>
      <c r="B23" s="40"/>
      <c r="C23" s="59"/>
      <c r="D23" s="59"/>
      <c r="E23" s="116" t="s">
        <v>22</v>
      </c>
      <c r="F23" s="116"/>
      <c r="G23" s="116"/>
      <c r="H23" s="73">
        <f>SUM(H19:H22)</f>
        <v>9555.05</v>
      </c>
      <c r="I23" s="73">
        <f aca="true" t="shared" si="5" ref="I23:J23">SUM(I19:I22)</f>
        <v>296</v>
      </c>
      <c r="J23" s="73">
        <f t="shared" si="5"/>
        <v>9851.05</v>
      </c>
    </row>
    <row r="24" spans="1:10" ht="12.75" customHeight="1">
      <c r="A24" s="30"/>
      <c r="B24" s="29"/>
      <c r="C24" s="30"/>
      <c r="D24" s="30"/>
      <c r="E24" s="41"/>
      <c r="F24" s="41"/>
      <c r="G24" s="42"/>
      <c r="H24" s="57"/>
      <c r="I24" s="58"/>
      <c r="J24" s="27"/>
    </row>
    <row r="25" spans="2:10" ht="12.75" customHeight="1">
      <c r="B25" s="43" t="s">
        <v>31</v>
      </c>
      <c r="C25" s="34"/>
      <c r="D25" s="34"/>
      <c r="E25" s="120" t="s">
        <v>15</v>
      </c>
      <c r="F25" s="121"/>
      <c r="G25" s="121"/>
      <c r="H25" s="122"/>
      <c r="I25" s="39">
        <f>I8</f>
        <v>170.5</v>
      </c>
      <c r="J25" s="39"/>
    </row>
    <row r="26" spans="2:10" ht="12.75" customHeight="1">
      <c r="B26" s="33"/>
      <c r="C26" s="34"/>
      <c r="D26" s="34"/>
      <c r="E26" s="120" t="s">
        <v>23</v>
      </c>
      <c r="F26" s="121"/>
      <c r="G26" s="121"/>
      <c r="H26" s="122"/>
      <c r="I26" s="39">
        <f>I17+I9</f>
        <v>-125.5</v>
      </c>
      <c r="J26" s="18"/>
    </row>
    <row r="27" spans="2:10" ht="12.75" customHeight="1">
      <c r="B27" s="33"/>
      <c r="C27" s="34"/>
      <c r="D27" s="34"/>
      <c r="E27" s="120" t="s">
        <v>24</v>
      </c>
      <c r="F27" s="121"/>
      <c r="G27" s="121"/>
      <c r="H27" s="122"/>
      <c r="I27" s="39">
        <f>I23+I10</f>
        <v>296</v>
      </c>
      <c r="J27" s="38"/>
    </row>
    <row r="28" spans="2:10" ht="12.75" customHeight="1">
      <c r="B28" s="33"/>
      <c r="C28" s="34"/>
      <c r="D28" s="34"/>
      <c r="E28" s="120" t="s">
        <v>25</v>
      </c>
      <c r="F28" s="121"/>
      <c r="G28" s="121"/>
      <c r="H28" s="122"/>
      <c r="I28" s="39">
        <f>I26+I27</f>
        <v>170.5</v>
      </c>
      <c r="J28" s="38"/>
    </row>
    <row r="29" spans="2:10" ht="12.75" customHeight="1">
      <c r="B29" s="33"/>
      <c r="C29" s="34"/>
      <c r="D29" s="34"/>
      <c r="E29" s="117" t="s">
        <v>26</v>
      </c>
      <c r="F29" s="118"/>
      <c r="G29" s="118"/>
      <c r="H29" s="119"/>
      <c r="I29" s="39">
        <f>I25-I28</f>
        <v>0</v>
      </c>
      <c r="J29" s="38"/>
    </row>
    <row r="30" spans="2:10" ht="12.75" customHeight="1">
      <c r="B30" s="33"/>
      <c r="C30" s="34"/>
      <c r="D30" s="34"/>
      <c r="E30" s="117" t="s">
        <v>27</v>
      </c>
      <c r="F30" s="118"/>
      <c r="G30" s="118"/>
      <c r="H30" s="119"/>
      <c r="I30" s="39">
        <v>0</v>
      </c>
      <c r="J30" s="38"/>
    </row>
    <row r="31" spans="5:10" ht="12.75" customHeight="1">
      <c r="E31" s="51" t="s">
        <v>28</v>
      </c>
      <c r="G31" s="33"/>
      <c r="H31" s="52">
        <v>44076</v>
      </c>
      <c r="J31" s="52">
        <v>44076</v>
      </c>
    </row>
    <row r="32" spans="2:10" ht="12.75" customHeight="1">
      <c r="B32" s="43" t="s">
        <v>36</v>
      </c>
      <c r="C32" s="34"/>
      <c r="D32" s="34"/>
      <c r="E32" s="53" t="s">
        <v>29</v>
      </c>
      <c r="F32" s="44"/>
      <c r="G32" s="45"/>
      <c r="H32" s="54">
        <v>528287.3</v>
      </c>
      <c r="I32" s="39">
        <f>I25</f>
        <v>170.5</v>
      </c>
      <c r="J32" s="39">
        <f>H32+I32</f>
        <v>528457.8</v>
      </c>
    </row>
    <row r="33" spans="2:10" ht="12.75" customHeight="1">
      <c r="B33" s="33"/>
      <c r="C33" s="34"/>
      <c r="D33" s="34"/>
      <c r="E33" s="46" t="s">
        <v>23</v>
      </c>
      <c r="F33" s="47"/>
      <c r="G33" s="37"/>
      <c r="H33" s="55">
        <v>402847.59</v>
      </c>
      <c r="I33" s="39">
        <f>I17+I9</f>
        <v>-125.5</v>
      </c>
      <c r="J33" s="38">
        <f>H33+I33</f>
        <v>402722.09</v>
      </c>
    </row>
    <row r="34" spans="2:10" ht="12.75" customHeight="1">
      <c r="B34" s="33"/>
      <c r="C34" s="34"/>
      <c r="D34" s="34"/>
      <c r="E34" s="28" t="s">
        <v>24</v>
      </c>
      <c r="F34" s="33"/>
      <c r="G34" s="48"/>
      <c r="H34" s="55">
        <v>125439.71</v>
      </c>
      <c r="I34" s="39">
        <f>I23+I10</f>
        <v>296</v>
      </c>
      <c r="J34" s="38">
        <f>H34+I34</f>
        <v>125735.71</v>
      </c>
    </row>
    <row r="35" spans="2:10" ht="12.75" customHeight="1">
      <c r="B35" s="52" t="s">
        <v>41</v>
      </c>
      <c r="E35" s="49" t="s">
        <v>33</v>
      </c>
      <c r="F35" s="47"/>
      <c r="G35" s="37"/>
      <c r="H35" s="39">
        <f>H33+H34</f>
        <v>528287.3</v>
      </c>
      <c r="I35" s="39">
        <f>SUM(I33:I34)</f>
        <v>170.5</v>
      </c>
      <c r="J35" s="39">
        <f>SUM(J33:J34)</f>
        <v>528457.8</v>
      </c>
    </row>
    <row r="36" spans="5:10" ht="12.75" customHeight="1">
      <c r="E36" s="28" t="s">
        <v>18</v>
      </c>
      <c r="F36" s="33"/>
      <c r="G36" s="48"/>
      <c r="H36" s="38">
        <f>H32-H35</f>
        <v>0</v>
      </c>
      <c r="I36" s="39">
        <f>I32-I35</f>
        <v>0</v>
      </c>
      <c r="J36" s="38">
        <f>J32-J35</f>
        <v>0</v>
      </c>
    </row>
    <row r="37" spans="5:10" ht="12.75" customHeight="1">
      <c r="E37" s="49" t="s">
        <v>30</v>
      </c>
      <c r="F37" s="47"/>
      <c r="G37" s="37"/>
      <c r="H37" s="56">
        <v>0</v>
      </c>
      <c r="I37" s="39">
        <v>0</v>
      </c>
      <c r="J37" s="39">
        <f>H37+I37</f>
        <v>0</v>
      </c>
    </row>
    <row r="38" ht="12.75" customHeight="1"/>
    <row r="39" ht="12.75" customHeight="1"/>
    <row r="40" spans="3:4" ht="15">
      <c r="C40" s="4"/>
      <c r="D40" s="4"/>
    </row>
    <row r="41" spans="3:4" ht="15">
      <c r="C41" s="4"/>
      <c r="D41" s="4"/>
    </row>
    <row r="42" spans="3:4" ht="15">
      <c r="C42" s="4"/>
      <c r="D42" s="4"/>
    </row>
    <row r="43" spans="3:4" ht="15">
      <c r="C43" s="4"/>
      <c r="D43" s="4"/>
    </row>
    <row r="44" spans="3:4" ht="15">
      <c r="C44" s="4"/>
      <c r="D44" s="4"/>
    </row>
  </sheetData>
  <mergeCells count="19">
    <mergeCell ref="A5:A7"/>
    <mergeCell ref="E8:G8"/>
    <mergeCell ref="E9:G9"/>
    <mergeCell ref="E10:G10"/>
    <mergeCell ref="E11:G11"/>
    <mergeCell ref="B2:B3"/>
    <mergeCell ref="E2:E3"/>
    <mergeCell ref="F2:F3"/>
    <mergeCell ref="G2:G3"/>
    <mergeCell ref="E28:H28"/>
    <mergeCell ref="A14:A15"/>
    <mergeCell ref="E29:H29"/>
    <mergeCell ref="E30:H30"/>
    <mergeCell ref="E17:G17"/>
    <mergeCell ref="E23:G23"/>
    <mergeCell ref="E25:H25"/>
    <mergeCell ref="E26:H26"/>
    <mergeCell ref="E27:H27"/>
    <mergeCell ref="A20:A22"/>
  </mergeCells>
  <conditionalFormatting sqref="C8:D1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06">
    <cfRule type="expression" priority="13" dxfId="2" stopIfTrue="1">
      <formula>$J105="Z"</formula>
    </cfRule>
    <cfRule type="expression" priority="14" dxfId="1" stopIfTrue="1">
      <formula>$J105="T"</formula>
    </cfRule>
    <cfRule type="expression" priority="15" dxfId="0" stopIfTrue="1">
      <formula>$J105="Y"</formula>
    </cfRule>
  </conditionalFormatting>
  <conditionalFormatting sqref="H107">
    <cfRule type="expression" priority="10" dxfId="2" stopIfTrue="1">
      <formula>$J106="Z"</formula>
    </cfRule>
    <cfRule type="expression" priority="11" dxfId="1" stopIfTrue="1">
      <formula>$J106="T"</formula>
    </cfRule>
    <cfRule type="expression" priority="12" dxfId="0" stopIfTrue="1">
      <formula>$J106="Y"</formula>
    </cfRule>
  </conditionalFormatting>
  <conditionalFormatting sqref="H108">
    <cfRule type="expression" priority="7" dxfId="2" stopIfTrue="1">
      <formula>$J107="Z"</formula>
    </cfRule>
    <cfRule type="expression" priority="8" dxfId="1" stopIfTrue="1">
      <formula>$J107="T"</formula>
    </cfRule>
    <cfRule type="expression" priority="9" dxfId="0" stopIfTrue="1">
      <formula>$J107="Y"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32:H34">
    <cfRule type="expression" priority="1" dxfId="2" stopIfTrue="1">
      <formula>$J32="Z"</formula>
    </cfRule>
    <cfRule type="expression" priority="2" dxfId="1" stopIfTrue="1">
      <formula>$J32="T"</formula>
    </cfRule>
    <cfRule type="expression" priority="3" dxfId="0" stopIfTrue="1">
      <formula>$J32="Y"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 topLeftCell="A55">
      <selection activeCell="L67" sqref="L67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100" customWidth="1"/>
    <col min="13" max="16384" width="9.140625" style="4" customWidth="1"/>
  </cols>
  <sheetData>
    <row r="1" spans="1:10" ht="15">
      <c r="A1" s="1" t="s">
        <v>38</v>
      </c>
      <c r="B1" s="2"/>
      <c r="C1" s="3"/>
      <c r="D1" s="3"/>
      <c r="I1" s="2"/>
      <c r="J1" s="97" t="s">
        <v>134</v>
      </c>
    </row>
    <row r="2" spans="1:12" s="2" customFormat="1" ht="15">
      <c r="A2" s="5" t="s">
        <v>0</v>
      </c>
      <c r="B2" s="108" t="s">
        <v>1</v>
      </c>
      <c r="C2" s="5"/>
      <c r="D2" s="5" t="s">
        <v>2</v>
      </c>
      <c r="E2" s="108" t="s">
        <v>3</v>
      </c>
      <c r="F2" s="108" t="s">
        <v>4</v>
      </c>
      <c r="G2" s="108" t="s">
        <v>5</v>
      </c>
      <c r="H2" s="5" t="s">
        <v>6</v>
      </c>
      <c r="I2" s="5" t="s">
        <v>7</v>
      </c>
      <c r="J2" s="5" t="s">
        <v>8</v>
      </c>
      <c r="L2" s="97"/>
    </row>
    <row r="3" spans="1:12" s="2" customFormat="1" ht="15">
      <c r="A3" s="6" t="s">
        <v>9</v>
      </c>
      <c r="B3" s="109"/>
      <c r="C3" s="6"/>
      <c r="D3" s="6" t="s">
        <v>10</v>
      </c>
      <c r="E3" s="109"/>
      <c r="F3" s="109"/>
      <c r="G3" s="109"/>
      <c r="H3" s="6" t="s">
        <v>11</v>
      </c>
      <c r="I3" s="6" t="s">
        <v>40</v>
      </c>
      <c r="J3" s="6" t="s">
        <v>11</v>
      </c>
      <c r="L3" s="97"/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13" t="s">
        <v>13</v>
      </c>
      <c r="B5" s="12" t="s">
        <v>97</v>
      </c>
      <c r="C5" s="11"/>
      <c r="D5" s="11"/>
      <c r="E5" s="11">
        <v>2212</v>
      </c>
      <c r="F5" s="11">
        <v>3122</v>
      </c>
      <c r="G5" s="11">
        <v>8241</v>
      </c>
      <c r="H5" s="20">
        <v>1250</v>
      </c>
      <c r="I5" s="16">
        <v>-1250</v>
      </c>
      <c r="J5" s="17">
        <f aca="true" t="shared" si="0" ref="J5:J26">H5+I5</f>
        <v>0</v>
      </c>
    </row>
    <row r="6" spans="1:10" ht="12.75" customHeight="1">
      <c r="A6" s="114"/>
      <c r="B6" s="76" t="s">
        <v>98</v>
      </c>
      <c r="C6" s="77" t="s">
        <v>56</v>
      </c>
      <c r="D6" s="78">
        <v>91628</v>
      </c>
      <c r="E6" s="78"/>
      <c r="F6" s="78">
        <v>4213</v>
      </c>
      <c r="G6" s="78">
        <v>8241</v>
      </c>
      <c r="H6" s="80">
        <v>0</v>
      </c>
      <c r="I6" s="87">
        <v>954.95</v>
      </c>
      <c r="J6" s="82">
        <f t="shared" si="0"/>
        <v>954.95</v>
      </c>
    </row>
    <row r="7" spans="1:12" ht="12.75" customHeight="1">
      <c r="A7" s="114"/>
      <c r="B7" s="12" t="s">
        <v>110</v>
      </c>
      <c r="C7" s="13"/>
      <c r="D7" s="11"/>
      <c r="E7" s="11">
        <v>2212</v>
      </c>
      <c r="F7" s="11">
        <v>6121</v>
      </c>
      <c r="G7" s="11">
        <v>8241</v>
      </c>
      <c r="H7" s="20">
        <v>1340</v>
      </c>
      <c r="I7" s="96">
        <v>-954.95</v>
      </c>
      <c r="J7" s="17">
        <f t="shared" si="0"/>
        <v>385.04999999999995</v>
      </c>
      <c r="L7" s="101"/>
    </row>
    <row r="8" spans="1:10" ht="12.75" customHeight="1">
      <c r="A8" s="115"/>
      <c r="B8" s="89" t="s">
        <v>109</v>
      </c>
      <c r="C8" s="77" t="s">
        <v>56</v>
      </c>
      <c r="D8" s="78">
        <v>91628</v>
      </c>
      <c r="E8" s="78">
        <v>2212</v>
      </c>
      <c r="F8" s="78">
        <v>6121</v>
      </c>
      <c r="G8" s="78">
        <v>8241</v>
      </c>
      <c r="H8" s="80">
        <v>0</v>
      </c>
      <c r="I8" s="87">
        <v>954.95</v>
      </c>
      <c r="J8" s="82">
        <f t="shared" si="0"/>
        <v>954.95</v>
      </c>
    </row>
    <row r="9" spans="1:10" ht="12.75" customHeight="1">
      <c r="A9" s="99" t="s">
        <v>14</v>
      </c>
      <c r="B9" s="62" t="s">
        <v>62</v>
      </c>
      <c r="C9" s="13"/>
      <c r="D9" s="11">
        <v>13011</v>
      </c>
      <c r="E9" s="11"/>
      <c r="F9" s="11">
        <v>4116</v>
      </c>
      <c r="G9" s="14" t="s">
        <v>55</v>
      </c>
      <c r="H9" s="20">
        <v>5239</v>
      </c>
      <c r="I9" s="16">
        <v>-364.72</v>
      </c>
      <c r="J9" s="17">
        <f t="shared" si="0"/>
        <v>4874.28</v>
      </c>
    </row>
    <row r="10" spans="1:12" ht="12.75" customHeight="1">
      <c r="A10" s="106" t="s">
        <v>32</v>
      </c>
      <c r="B10" s="62" t="s">
        <v>63</v>
      </c>
      <c r="C10" s="13"/>
      <c r="D10" s="11"/>
      <c r="E10" s="11"/>
      <c r="F10" s="11">
        <v>1111</v>
      </c>
      <c r="G10" s="14"/>
      <c r="H10" s="20">
        <v>78000</v>
      </c>
      <c r="I10" s="16">
        <v>-14000</v>
      </c>
      <c r="J10" s="17">
        <f t="shared" si="0"/>
        <v>64000</v>
      </c>
      <c r="L10" s="101"/>
    </row>
    <row r="11" spans="1:12" ht="12.75" customHeight="1">
      <c r="A11" s="106"/>
      <c r="B11" s="62" t="s">
        <v>64</v>
      </c>
      <c r="C11" s="13"/>
      <c r="D11" s="11"/>
      <c r="E11" s="11"/>
      <c r="F11" s="11">
        <v>1121</v>
      </c>
      <c r="G11" s="14"/>
      <c r="H11" s="20">
        <v>54800</v>
      </c>
      <c r="I11" s="16">
        <v>-7688.98</v>
      </c>
      <c r="J11" s="17">
        <f t="shared" si="0"/>
        <v>47111.020000000004</v>
      </c>
      <c r="L11" s="101"/>
    </row>
    <row r="12" spans="1:12" ht="12.75" customHeight="1">
      <c r="A12" s="106"/>
      <c r="B12" s="89" t="s">
        <v>65</v>
      </c>
      <c r="C12" s="77" t="s">
        <v>56</v>
      </c>
      <c r="D12" s="78">
        <v>98024</v>
      </c>
      <c r="E12" s="78"/>
      <c r="F12" s="78">
        <v>4111</v>
      </c>
      <c r="G12" s="79"/>
      <c r="H12" s="80">
        <v>0</v>
      </c>
      <c r="I12" s="81">
        <v>22348.75</v>
      </c>
      <c r="J12" s="82">
        <f t="shared" si="0"/>
        <v>22348.75</v>
      </c>
      <c r="K12" s="51"/>
      <c r="L12" s="101"/>
    </row>
    <row r="13" spans="1:12" ht="12.75" customHeight="1">
      <c r="A13" s="106" t="s">
        <v>34</v>
      </c>
      <c r="B13" s="89" t="s">
        <v>66</v>
      </c>
      <c r="C13" s="83" t="s">
        <v>56</v>
      </c>
      <c r="D13" s="84">
        <v>15091</v>
      </c>
      <c r="E13" s="84"/>
      <c r="F13" s="84">
        <v>4116</v>
      </c>
      <c r="G13" s="85" t="s">
        <v>57</v>
      </c>
      <c r="H13" s="86">
        <v>0</v>
      </c>
      <c r="I13" s="87">
        <v>240.4</v>
      </c>
      <c r="J13" s="88">
        <f t="shared" si="0"/>
        <v>240.4</v>
      </c>
      <c r="K13" s="51"/>
      <c r="L13" s="101"/>
    </row>
    <row r="14" spans="1:12" ht="12.75" customHeight="1">
      <c r="A14" s="106"/>
      <c r="B14" s="89" t="s">
        <v>67</v>
      </c>
      <c r="C14" s="77" t="s">
        <v>56</v>
      </c>
      <c r="D14" s="84">
        <v>15091</v>
      </c>
      <c r="E14" s="78">
        <v>3745</v>
      </c>
      <c r="F14" s="78">
        <v>5169</v>
      </c>
      <c r="G14" s="79" t="s">
        <v>57</v>
      </c>
      <c r="H14" s="80">
        <v>0</v>
      </c>
      <c r="I14" s="81">
        <v>240.4</v>
      </c>
      <c r="J14" s="82">
        <f>H14+I14</f>
        <v>240.4</v>
      </c>
      <c r="K14" s="51"/>
      <c r="L14" s="101"/>
    </row>
    <row r="15" spans="1:12" ht="12.75" customHeight="1">
      <c r="A15" s="106" t="s">
        <v>35</v>
      </c>
      <c r="B15" s="62" t="s">
        <v>68</v>
      </c>
      <c r="C15" s="13"/>
      <c r="D15" s="11">
        <v>98193</v>
      </c>
      <c r="E15" s="11"/>
      <c r="F15" s="11">
        <v>4111</v>
      </c>
      <c r="G15" s="14" t="s">
        <v>61</v>
      </c>
      <c r="H15" s="20">
        <v>80</v>
      </c>
      <c r="I15" s="16">
        <v>342</v>
      </c>
      <c r="J15" s="17">
        <f t="shared" si="0"/>
        <v>422</v>
      </c>
      <c r="K15" s="51"/>
      <c r="L15" s="103"/>
    </row>
    <row r="16" spans="1:12" ht="12.75" customHeight="1">
      <c r="A16" s="106"/>
      <c r="B16" s="89" t="s">
        <v>111</v>
      </c>
      <c r="C16" s="77" t="s">
        <v>56</v>
      </c>
      <c r="D16" s="78">
        <v>98193</v>
      </c>
      <c r="E16" s="78">
        <v>6115</v>
      </c>
      <c r="F16" s="78">
        <v>5011</v>
      </c>
      <c r="G16" s="79" t="s">
        <v>61</v>
      </c>
      <c r="H16" s="80">
        <v>0</v>
      </c>
      <c r="I16" s="81">
        <v>24</v>
      </c>
      <c r="J16" s="82">
        <f t="shared" si="0"/>
        <v>24</v>
      </c>
      <c r="L16" s="101"/>
    </row>
    <row r="17" spans="1:12" ht="12.75" customHeight="1">
      <c r="A17" s="106"/>
      <c r="B17" s="89" t="s">
        <v>111</v>
      </c>
      <c r="C17" s="83" t="s">
        <v>56</v>
      </c>
      <c r="D17" s="78">
        <v>98193</v>
      </c>
      <c r="E17" s="78">
        <v>6115</v>
      </c>
      <c r="F17" s="78">
        <v>5019</v>
      </c>
      <c r="G17" s="79" t="s">
        <v>61</v>
      </c>
      <c r="H17" s="80">
        <v>0</v>
      </c>
      <c r="I17" s="81">
        <v>6</v>
      </c>
      <c r="J17" s="82">
        <f t="shared" si="0"/>
        <v>6</v>
      </c>
      <c r="L17" s="101"/>
    </row>
    <row r="18" spans="1:12" ht="12.75" customHeight="1">
      <c r="A18" s="106"/>
      <c r="B18" s="89" t="s">
        <v>111</v>
      </c>
      <c r="C18" s="77" t="s">
        <v>56</v>
      </c>
      <c r="D18" s="78">
        <v>98193</v>
      </c>
      <c r="E18" s="78">
        <v>6115</v>
      </c>
      <c r="F18" s="78">
        <v>5021</v>
      </c>
      <c r="G18" s="79" t="s">
        <v>61</v>
      </c>
      <c r="H18" s="80">
        <v>0</v>
      </c>
      <c r="I18" s="81">
        <v>300</v>
      </c>
      <c r="J18" s="82">
        <f t="shared" si="0"/>
        <v>300</v>
      </c>
      <c r="L18" s="101"/>
    </row>
    <row r="19" spans="1:10" ht="12.75" customHeight="1">
      <c r="A19" s="106"/>
      <c r="B19" s="89" t="s">
        <v>111</v>
      </c>
      <c r="C19" s="77" t="s">
        <v>56</v>
      </c>
      <c r="D19" s="78">
        <v>98193</v>
      </c>
      <c r="E19" s="78">
        <v>6115</v>
      </c>
      <c r="F19" s="78">
        <v>5031</v>
      </c>
      <c r="G19" s="79" t="s">
        <v>61</v>
      </c>
      <c r="H19" s="80">
        <v>0</v>
      </c>
      <c r="I19" s="81">
        <v>7</v>
      </c>
      <c r="J19" s="82">
        <f t="shared" si="0"/>
        <v>7</v>
      </c>
    </row>
    <row r="20" spans="1:10" ht="12.75" customHeight="1">
      <c r="A20" s="106"/>
      <c r="B20" s="89" t="s">
        <v>111</v>
      </c>
      <c r="C20" s="77" t="s">
        <v>56</v>
      </c>
      <c r="D20" s="78">
        <v>98193</v>
      </c>
      <c r="E20" s="78">
        <v>6115</v>
      </c>
      <c r="F20" s="78">
        <v>5032</v>
      </c>
      <c r="G20" s="79" t="s">
        <v>61</v>
      </c>
      <c r="H20" s="80">
        <v>0</v>
      </c>
      <c r="I20" s="81">
        <v>2.5</v>
      </c>
      <c r="J20" s="82">
        <f t="shared" si="0"/>
        <v>2.5</v>
      </c>
    </row>
    <row r="21" spans="1:10" ht="12.75" customHeight="1">
      <c r="A21" s="106"/>
      <c r="B21" s="89" t="s">
        <v>111</v>
      </c>
      <c r="C21" s="77" t="s">
        <v>56</v>
      </c>
      <c r="D21" s="78">
        <v>98193</v>
      </c>
      <c r="E21" s="78">
        <v>6115</v>
      </c>
      <c r="F21" s="78">
        <v>5039</v>
      </c>
      <c r="G21" s="79" t="s">
        <v>61</v>
      </c>
      <c r="H21" s="80">
        <v>0</v>
      </c>
      <c r="I21" s="81">
        <v>2.5</v>
      </c>
      <c r="J21" s="82">
        <f t="shared" si="0"/>
        <v>2.5</v>
      </c>
    </row>
    <row r="22" spans="1:10" ht="12.75" customHeight="1">
      <c r="A22" s="106"/>
      <c r="B22" s="89" t="s">
        <v>69</v>
      </c>
      <c r="C22" s="77" t="s">
        <v>56</v>
      </c>
      <c r="D22" s="78"/>
      <c r="E22" s="78">
        <v>6115</v>
      </c>
      <c r="F22" s="78">
        <v>5175</v>
      </c>
      <c r="G22" s="79" t="s">
        <v>61</v>
      </c>
      <c r="H22" s="80">
        <v>0</v>
      </c>
      <c r="I22" s="81">
        <v>3.4</v>
      </c>
      <c r="J22" s="82">
        <f t="shared" si="0"/>
        <v>3.4</v>
      </c>
    </row>
    <row r="23" spans="1:10" ht="12.75" customHeight="1">
      <c r="A23" s="106"/>
      <c r="B23" s="62" t="s">
        <v>70</v>
      </c>
      <c r="C23" s="13"/>
      <c r="D23" s="14"/>
      <c r="E23" s="11">
        <v>6310</v>
      </c>
      <c r="F23" s="11">
        <v>5141</v>
      </c>
      <c r="G23" s="14"/>
      <c r="H23" s="20">
        <v>575.4</v>
      </c>
      <c r="I23" s="16">
        <v>-3.4</v>
      </c>
      <c r="J23" s="17">
        <f t="shared" si="0"/>
        <v>572</v>
      </c>
    </row>
    <row r="24" spans="1:10" ht="12.75" customHeight="1">
      <c r="A24" s="113" t="s">
        <v>86</v>
      </c>
      <c r="B24" s="12" t="s">
        <v>114</v>
      </c>
      <c r="C24" s="11"/>
      <c r="D24" s="11"/>
      <c r="E24" s="11">
        <v>6171</v>
      </c>
      <c r="F24" s="11">
        <v>2112</v>
      </c>
      <c r="G24" s="14" t="s">
        <v>115</v>
      </c>
      <c r="H24" s="20">
        <v>0.9</v>
      </c>
      <c r="I24" s="16">
        <v>95</v>
      </c>
      <c r="J24" s="17">
        <f t="shared" si="0"/>
        <v>95.9</v>
      </c>
    </row>
    <row r="25" spans="1:10" ht="12.75" customHeight="1">
      <c r="A25" s="114"/>
      <c r="B25" s="12" t="s">
        <v>116</v>
      </c>
      <c r="C25" s="11"/>
      <c r="D25" s="11"/>
      <c r="E25" s="11">
        <v>3632</v>
      </c>
      <c r="F25" s="11">
        <v>2324</v>
      </c>
      <c r="G25" s="11"/>
      <c r="H25" s="20">
        <v>8.5</v>
      </c>
      <c r="I25" s="16">
        <v>39</v>
      </c>
      <c r="J25" s="17">
        <f t="shared" si="0"/>
        <v>47.5</v>
      </c>
    </row>
    <row r="26" spans="1:10" ht="12.75" customHeight="1">
      <c r="A26" s="115"/>
      <c r="B26" s="12" t="s">
        <v>117</v>
      </c>
      <c r="C26" s="13"/>
      <c r="D26" s="11"/>
      <c r="E26" s="11">
        <v>5311</v>
      </c>
      <c r="F26" s="11">
        <v>2324</v>
      </c>
      <c r="G26" s="14" t="s">
        <v>101</v>
      </c>
      <c r="H26" s="20">
        <v>1</v>
      </c>
      <c r="I26" s="16">
        <v>36.5</v>
      </c>
      <c r="J26" s="17">
        <f t="shared" si="0"/>
        <v>37.5</v>
      </c>
    </row>
    <row r="27" spans="1:12" s="24" customFormat="1" ht="12.75" customHeight="1">
      <c r="A27" s="21"/>
      <c r="B27" s="22"/>
      <c r="C27" s="23"/>
      <c r="D27" s="23"/>
      <c r="E27" s="111" t="s">
        <v>15</v>
      </c>
      <c r="F27" s="111"/>
      <c r="G27" s="111"/>
      <c r="H27" s="19">
        <f>H5+H6+H9+H10+H11+H12+H13+H15+H24+H25+H26</f>
        <v>139379.4</v>
      </c>
      <c r="I27" s="19">
        <f aca="true" t="shared" si="1" ref="I27:J27">I5+I6+I9+I10+I11+I12+I13+I15+I24+I25+I26</f>
        <v>752.9</v>
      </c>
      <c r="J27" s="19">
        <f t="shared" si="1"/>
        <v>140132.3</v>
      </c>
      <c r="L27" s="102"/>
    </row>
    <row r="28" spans="1:12" s="24" customFormat="1" ht="12.75" customHeight="1">
      <c r="A28" s="21"/>
      <c r="B28" s="25" t="s">
        <v>37</v>
      </c>
      <c r="C28" s="23"/>
      <c r="D28" s="23"/>
      <c r="E28" s="112" t="s">
        <v>16</v>
      </c>
      <c r="F28" s="112"/>
      <c r="G28" s="112"/>
      <c r="H28" s="19">
        <f>H14+H16+H17+H18+H19+H20+H21+H22+H23</f>
        <v>575.4</v>
      </c>
      <c r="I28" s="19">
        <f>I14+I16+I17+I18+I19+I20+I21+I22+I23</f>
        <v>582.4</v>
      </c>
      <c r="J28" s="19">
        <f>J14+J16+J17+J18+J19+J20+J21+J22+J23</f>
        <v>1157.8</v>
      </c>
      <c r="L28" s="102"/>
    </row>
    <row r="29" spans="1:10" ht="12.75" customHeight="1">
      <c r="A29" s="21"/>
      <c r="B29" s="26"/>
      <c r="C29" s="23"/>
      <c r="D29" s="23"/>
      <c r="E29" s="110" t="s">
        <v>17</v>
      </c>
      <c r="F29" s="110"/>
      <c r="G29" s="110"/>
      <c r="H29" s="61">
        <f>H7+H8</f>
        <v>1340</v>
      </c>
      <c r="I29" s="61">
        <f>I7+I8</f>
        <v>0</v>
      </c>
      <c r="J29" s="61">
        <f>J7+J8</f>
        <v>1340</v>
      </c>
    </row>
    <row r="30" spans="1:10" ht="12.75" customHeight="1">
      <c r="A30" s="28"/>
      <c r="B30" s="29"/>
      <c r="C30" s="30"/>
      <c r="D30" s="30"/>
      <c r="E30" s="110" t="s">
        <v>18</v>
      </c>
      <c r="F30" s="110"/>
      <c r="G30" s="110"/>
      <c r="H30" s="31">
        <f>H27-H28-H29</f>
        <v>137464</v>
      </c>
      <c r="I30" s="31">
        <f>I27-I28-I29</f>
        <v>170.5</v>
      </c>
      <c r="J30" s="31">
        <f>J27-J28-J29</f>
        <v>137634.5</v>
      </c>
    </row>
    <row r="31" spans="1:10" ht="12.75" customHeight="1">
      <c r="A31" s="32" t="s">
        <v>19</v>
      </c>
      <c r="B31" s="33"/>
      <c r="C31" s="34"/>
      <c r="D31" s="34"/>
      <c r="E31" s="35"/>
      <c r="F31" s="33"/>
      <c r="G31" s="33"/>
      <c r="H31" s="36"/>
      <c r="I31" s="36"/>
      <c r="J31" s="74"/>
    </row>
    <row r="32" spans="1:10" ht="12.75" customHeight="1">
      <c r="A32" s="104" t="s">
        <v>13</v>
      </c>
      <c r="B32" s="18" t="s">
        <v>53</v>
      </c>
      <c r="C32" s="75"/>
      <c r="D32" s="75"/>
      <c r="E32" s="75">
        <v>3399</v>
      </c>
      <c r="F32" s="75">
        <v>5222</v>
      </c>
      <c r="G32" s="14" t="s">
        <v>51</v>
      </c>
      <c r="H32" s="20">
        <v>150</v>
      </c>
      <c r="I32" s="63">
        <v>-40</v>
      </c>
      <c r="J32" s="20">
        <f aca="true" t="shared" si="2" ref="J32:J66">H32+I32</f>
        <v>110</v>
      </c>
    </row>
    <row r="33" spans="1:10" ht="12.75" customHeight="1">
      <c r="A33" s="105"/>
      <c r="B33" s="76" t="s">
        <v>54</v>
      </c>
      <c r="C33" s="77" t="s">
        <v>56</v>
      </c>
      <c r="D33" s="78"/>
      <c r="E33" s="78">
        <v>3312</v>
      </c>
      <c r="F33" s="78">
        <v>5213</v>
      </c>
      <c r="G33" s="79" t="s">
        <v>52</v>
      </c>
      <c r="H33" s="80">
        <v>0</v>
      </c>
      <c r="I33" s="90">
        <v>40</v>
      </c>
      <c r="J33" s="80">
        <f t="shared" si="2"/>
        <v>40</v>
      </c>
    </row>
    <row r="34" spans="1:10" ht="12.75" customHeight="1">
      <c r="A34" s="105"/>
      <c r="B34" s="69" t="s">
        <v>42</v>
      </c>
      <c r="C34" s="70"/>
      <c r="D34" s="68"/>
      <c r="E34" s="11">
        <v>6112</v>
      </c>
      <c r="F34" s="11">
        <v>5901</v>
      </c>
      <c r="G34" s="14" t="s">
        <v>43</v>
      </c>
      <c r="H34" s="20">
        <v>115</v>
      </c>
      <c r="I34" s="16">
        <v>-77</v>
      </c>
      <c r="J34" s="20">
        <f t="shared" si="2"/>
        <v>38</v>
      </c>
    </row>
    <row r="35" spans="1:10" ht="12.75" customHeight="1">
      <c r="A35" s="105"/>
      <c r="B35" s="62" t="s">
        <v>46</v>
      </c>
      <c r="C35" s="13"/>
      <c r="D35" s="14"/>
      <c r="E35" s="11">
        <v>3419</v>
      </c>
      <c r="F35" s="11">
        <v>5222</v>
      </c>
      <c r="G35" s="14" t="s">
        <v>44</v>
      </c>
      <c r="H35" s="20">
        <v>3836.9</v>
      </c>
      <c r="I35" s="63">
        <v>22</v>
      </c>
      <c r="J35" s="20">
        <f t="shared" si="2"/>
        <v>3858.9</v>
      </c>
    </row>
    <row r="36" spans="1:10" ht="12.75" customHeight="1">
      <c r="A36" s="105"/>
      <c r="B36" s="62" t="s">
        <v>47</v>
      </c>
      <c r="C36" s="13"/>
      <c r="D36" s="14"/>
      <c r="E36" s="11">
        <v>3419</v>
      </c>
      <c r="F36" s="11">
        <v>5222</v>
      </c>
      <c r="G36" s="14" t="s">
        <v>44</v>
      </c>
      <c r="H36" s="20">
        <v>3858.9</v>
      </c>
      <c r="I36" s="63">
        <v>15</v>
      </c>
      <c r="J36" s="20">
        <f t="shared" si="2"/>
        <v>3873.9</v>
      </c>
    </row>
    <row r="37" spans="1:10" ht="12.75" customHeight="1">
      <c r="A37" s="105"/>
      <c r="B37" s="62" t="s">
        <v>48</v>
      </c>
      <c r="C37" s="13"/>
      <c r="D37" s="14"/>
      <c r="E37" s="11">
        <v>3419</v>
      </c>
      <c r="F37" s="11">
        <v>5222</v>
      </c>
      <c r="G37" s="14" t="s">
        <v>44</v>
      </c>
      <c r="H37" s="20">
        <v>3873.9</v>
      </c>
      <c r="I37" s="16">
        <v>10</v>
      </c>
      <c r="J37" s="20">
        <f t="shared" si="2"/>
        <v>3883.9</v>
      </c>
    </row>
    <row r="38" spans="1:10" ht="12.75" customHeight="1">
      <c r="A38" s="105"/>
      <c r="B38" s="62" t="s">
        <v>49</v>
      </c>
      <c r="C38" s="13"/>
      <c r="D38" s="14"/>
      <c r="E38" s="11">
        <v>3419</v>
      </c>
      <c r="F38" s="11">
        <v>5222</v>
      </c>
      <c r="G38" s="14" t="s">
        <v>44</v>
      </c>
      <c r="H38" s="20">
        <v>3883.9</v>
      </c>
      <c r="I38" s="63">
        <v>10</v>
      </c>
      <c r="J38" s="20">
        <f t="shared" si="2"/>
        <v>3893.9</v>
      </c>
    </row>
    <row r="39" spans="1:10" ht="12.75" customHeight="1">
      <c r="A39" s="105"/>
      <c r="B39" s="89" t="s">
        <v>45</v>
      </c>
      <c r="C39" s="77" t="s">
        <v>56</v>
      </c>
      <c r="D39" s="79"/>
      <c r="E39" s="78">
        <v>4379</v>
      </c>
      <c r="F39" s="78">
        <v>5221</v>
      </c>
      <c r="G39" s="79" t="s">
        <v>50</v>
      </c>
      <c r="H39" s="80">
        <v>0</v>
      </c>
      <c r="I39" s="90">
        <v>20</v>
      </c>
      <c r="J39" s="80">
        <f t="shared" si="2"/>
        <v>20</v>
      </c>
    </row>
    <row r="40" spans="1:10" ht="12.75" customHeight="1">
      <c r="A40" s="106" t="s">
        <v>14</v>
      </c>
      <c r="B40" s="62" t="s">
        <v>59</v>
      </c>
      <c r="C40" s="13"/>
      <c r="D40" s="14"/>
      <c r="E40" s="11">
        <v>3412</v>
      </c>
      <c r="F40" s="11">
        <v>5169</v>
      </c>
      <c r="G40" s="14" t="s">
        <v>60</v>
      </c>
      <c r="H40" s="20">
        <v>2850</v>
      </c>
      <c r="I40" s="16">
        <v>-8</v>
      </c>
      <c r="J40" s="20">
        <f t="shared" si="2"/>
        <v>2842</v>
      </c>
    </row>
    <row r="41" spans="1:10" ht="12.75" customHeight="1">
      <c r="A41" s="106"/>
      <c r="B41" s="62" t="s">
        <v>58</v>
      </c>
      <c r="C41" s="13"/>
      <c r="D41" s="14"/>
      <c r="E41" s="11">
        <v>3412</v>
      </c>
      <c r="F41" s="11">
        <v>5162</v>
      </c>
      <c r="G41" s="14" t="s">
        <v>60</v>
      </c>
      <c r="H41" s="15">
        <v>12</v>
      </c>
      <c r="I41" s="16">
        <v>8</v>
      </c>
      <c r="J41" s="15">
        <f t="shared" si="2"/>
        <v>20</v>
      </c>
    </row>
    <row r="42" spans="1:10" ht="12.75" customHeight="1">
      <c r="A42" s="104" t="s">
        <v>32</v>
      </c>
      <c r="B42" s="62" t="s">
        <v>71</v>
      </c>
      <c r="C42" s="13"/>
      <c r="D42" s="14"/>
      <c r="E42" s="11">
        <v>2212</v>
      </c>
      <c r="F42" s="11">
        <v>5169</v>
      </c>
      <c r="G42" s="14" t="s">
        <v>72</v>
      </c>
      <c r="H42" s="15">
        <v>6087.5</v>
      </c>
      <c r="I42" s="16">
        <v>-508</v>
      </c>
      <c r="J42" s="15">
        <f t="shared" si="2"/>
        <v>5579.5</v>
      </c>
    </row>
    <row r="43" spans="1:10" ht="12.75" customHeight="1">
      <c r="A43" s="105"/>
      <c r="B43" s="62" t="s">
        <v>73</v>
      </c>
      <c r="C43" s="13"/>
      <c r="D43" s="14"/>
      <c r="E43" s="11">
        <v>2219</v>
      </c>
      <c r="F43" s="11">
        <v>5169</v>
      </c>
      <c r="G43" s="14" t="s">
        <v>72</v>
      </c>
      <c r="H43" s="15">
        <v>1045</v>
      </c>
      <c r="I43" s="16">
        <v>-200</v>
      </c>
      <c r="J43" s="15">
        <f t="shared" si="2"/>
        <v>845</v>
      </c>
    </row>
    <row r="44" spans="1:10" ht="12.75" customHeight="1">
      <c r="A44" s="107"/>
      <c r="B44" s="62" t="s">
        <v>74</v>
      </c>
      <c r="C44" s="13"/>
      <c r="D44" s="14"/>
      <c r="E44" s="11">
        <v>3722</v>
      </c>
      <c r="F44" s="11">
        <v>5169</v>
      </c>
      <c r="G44" s="14" t="s">
        <v>72</v>
      </c>
      <c r="H44" s="15">
        <v>10328</v>
      </c>
      <c r="I44" s="16">
        <v>708</v>
      </c>
      <c r="J44" s="15">
        <f t="shared" si="2"/>
        <v>11036</v>
      </c>
    </row>
    <row r="45" spans="1:10" ht="12.75" customHeight="1">
      <c r="A45" s="104" t="s">
        <v>34</v>
      </c>
      <c r="B45" s="62" t="s">
        <v>75</v>
      </c>
      <c r="C45" s="13"/>
      <c r="D45" s="14"/>
      <c r="E45" s="11">
        <v>3113</v>
      </c>
      <c r="F45" s="11">
        <v>5171</v>
      </c>
      <c r="G45" s="14" t="s">
        <v>76</v>
      </c>
      <c r="H45" s="15">
        <v>644</v>
      </c>
      <c r="I45" s="16">
        <v>-14.2</v>
      </c>
      <c r="J45" s="15">
        <f t="shared" si="2"/>
        <v>629.8</v>
      </c>
    </row>
    <row r="46" spans="1:10" ht="12.75" customHeight="1">
      <c r="A46" s="105"/>
      <c r="B46" s="62" t="s">
        <v>80</v>
      </c>
      <c r="C46" s="13"/>
      <c r="D46" s="14"/>
      <c r="E46" s="11">
        <v>3111</v>
      </c>
      <c r="F46" s="11">
        <v>5171</v>
      </c>
      <c r="G46" s="14" t="s">
        <v>77</v>
      </c>
      <c r="H46" s="15">
        <v>600</v>
      </c>
      <c r="I46" s="16">
        <v>-52</v>
      </c>
      <c r="J46" s="15">
        <f t="shared" si="2"/>
        <v>548</v>
      </c>
    </row>
    <row r="47" spans="1:10" ht="12.75" customHeight="1">
      <c r="A47" s="105"/>
      <c r="B47" s="62" t="s">
        <v>81</v>
      </c>
      <c r="C47" s="13"/>
      <c r="D47" s="14"/>
      <c r="E47" s="11">
        <v>3421</v>
      </c>
      <c r="F47" s="11">
        <v>5171</v>
      </c>
      <c r="G47" s="14" t="s">
        <v>78</v>
      </c>
      <c r="H47" s="15">
        <v>590</v>
      </c>
      <c r="I47" s="16">
        <v>1.2</v>
      </c>
      <c r="J47" s="15">
        <f t="shared" si="2"/>
        <v>591.2</v>
      </c>
    </row>
    <row r="48" spans="1:10" ht="12.75" customHeight="1">
      <c r="A48" s="105"/>
      <c r="B48" s="62" t="s">
        <v>82</v>
      </c>
      <c r="C48" s="13"/>
      <c r="D48" s="14"/>
      <c r="E48" s="11">
        <v>3111</v>
      </c>
      <c r="F48" s="11">
        <v>5171</v>
      </c>
      <c r="G48" s="14" t="s">
        <v>79</v>
      </c>
      <c r="H48" s="15">
        <v>224</v>
      </c>
      <c r="I48" s="16">
        <v>65</v>
      </c>
      <c r="J48" s="15">
        <f t="shared" si="2"/>
        <v>289</v>
      </c>
    </row>
    <row r="49" spans="1:10" ht="12.75" customHeight="1">
      <c r="A49" s="99" t="s">
        <v>35</v>
      </c>
      <c r="B49" s="89" t="s">
        <v>84</v>
      </c>
      <c r="C49" s="77" t="s">
        <v>56</v>
      </c>
      <c r="D49" s="79"/>
      <c r="E49" s="78">
        <v>2219</v>
      </c>
      <c r="F49" s="78">
        <v>5171</v>
      </c>
      <c r="G49" s="79" t="s">
        <v>83</v>
      </c>
      <c r="H49" s="92">
        <v>0</v>
      </c>
      <c r="I49" s="81">
        <v>1500</v>
      </c>
      <c r="J49" s="92">
        <f t="shared" si="2"/>
        <v>1500</v>
      </c>
    </row>
    <row r="50" spans="1:10" ht="12.75" customHeight="1">
      <c r="A50" s="104" t="s">
        <v>86</v>
      </c>
      <c r="B50" s="62" t="s">
        <v>92</v>
      </c>
      <c r="C50" s="13"/>
      <c r="D50" s="14"/>
      <c r="E50" s="11">
        <v>3613</v>
      </c>
      <c r="F50" s="11">
        <v>5021</v>
      </c>
      <c r="G50" s="14" t="s">
        <v>87</v>
      </c>
      <c r="H50" s="15">
        <v>360</v>
      </c>
      <c r="I50" s="16">
        <v>-93</v>
      </c>
      <c r="J50" s="15">
        <f t="shared" si="2"/>
        <v>267</v>
      </c>
    </row>
    <row r="51" spans="1:10" ht="12.75" customHeight="1">
      <c r="A51" s="105"/>
      <c r="B51" s="62" t="s">
        <v>91</v>
      </c>
      <c r="C51" s="13"/>
      <c r="D51" s="14"/>
      <c r="E51" s="11">
        <v>4369</v>
      </c>
      <c r="F51" s="11">
        <v>5011</v>
      </c>
      <c r="G51" s="14" t="s">
        <v>88</v>
      </c>
      <c r="H51" s="15">
        <v>4524</v>
      </c>
      <c r="I51" s="16">
        <v>70</v>
      </c>
      <c r="J51" s="15">
        <f t="shared" si="2"/>
        <v>4594</v>
      </c>
    </row>
    <row r="52" spans="1:10" ht="12.75" customHeight="1">
      <c r="A52" s="105"/>
      <c r="B52" s="62" t="s">
        <v>89</v>
      </c>
      <c r="C52" s="13"/>
      <c r="D52" s="14"/>
      <c r="E52" s="11">
        <v>4369</v>
      </c>
      <c r="F52" s="11">
        <v>5031</v>
      </c>
      <c r="G52" s="14" t="s">
        <v>88</v>
      </c>
      <c r="H52" s="15">
        <v>1131</v>
      </c>
      <c r="I52" s="16">
        <v>17</v>
      </c>
      <c r="J52" s="15">
        <f t="shared" si="2"/>
        <v>1148</v>
      </c>
    </row>
    <row r="53" spans="1:10" ht="12.75" customHeight="1">
      <c r="A53" s="107"/>
      <c r="B53" s="62" t="s">
        <v>90</v>
      </c>
      <c r="C53" s="13"/>
      <c r="D53" s="14"/>
      <c r="E53" s="11">
        <v>4369</v>
      </c>
      <c r="F53" s="11">
        <v>5032</v>
      </c>
      <c r="G53" s="14" t="s">
        <v>88</v>
      </c>
      <c r="H53" s="15">
        <v>407</v>
      </c>
      <c r="I53" s="16">
        <v>6</v>
      </c>
      <c r="J53" s="15">
        <f t="shared" si="2"/>
        <v>413</v>
      </c>
    </row>
    <row r="54" spans="1:10" ht="12.75" customHeight="1">
      <c r="A54" s="106" t="s">
        <v>96</v>
      </c>
      <c r="B54" s="62" t="s">
        <v>94</v>
      </c>
      <c r="C54" s="13"/>
      <c r="D54" s="14"/>
      <c r="E54" s="11">
        <v>3613</v>
      </c>
      <c r="F54" s="11">
        <v>5021</v>
      </c>
      <c r="G54" s="14" t="s">
        <v>87</v>
      </c>
      <c r="H54" s="20">
        <v>267</v>
      </c>
      <c r="I54" s="16">
        <v>-10</v>
      </c>
      <c r="J54" s="20">
        <f t="shared" si="2"/>
        <v>257</v>
      </c>
    </row>
    <row r="55" spans="1:10" ht="12.75" customHeight="1">
      <c r="A55" s="106"/>
      <c r="B55" s="12" t="s">
        <v>95</v>
      </c>
      <c r="C55" s="13"/>
      <c r="D55" s="14"/>
      <c r="E55" s="11">
        <v>3612</v>
      </c>
      <c r="F55" s="11">
        <v>5154</v>
      </c>
      <c r="G55" s="14" t="s">
        <v>93</v>
      </c>
      <c r="H55" s="20">
        <v>10</v>
      </c>
      <c r="I55" s="16">
        <v>10</v>
      </c>
      <c r="J55" s="20">
        <f t="shared" si="2"/>
        <v>20</v>
      </c>
    </row>
    <row r="56" spans="1:10" ht="12.75" customHeight="1">
      <c r="A56" s="106" t="s">
        <v>99</v>
      </c>
      <c r="B56" s="12" t="s">
        <v>100</v>
      </c>
      <c r="C56" s="13"/>
      <c r="D56" s="14"/>
      <c r="E56" s="11">
        <v>5311</v>
      </c>
      <c r="F56" s="11">
        <v>5137</v>
      </c>
      <c r="G56" s="14" t="s">
        <v>101</v>
      </c>
      <c r="H56" s="20">
        <v>604</v>
      </c>
      <c r="I56" s="16">
        <v>-184</v>
      </c>
      <c r="J56" s="20">
        <f t="shared" si="2"/>
        <v>420</v>
      </c>
    </row>
    <row r="57" spans="1:10" ht="12.75" customHeight="1">
      <c r="A57" s="106"/>
      <c r="B57" s="12" t="s">
        <v>103</v>
      </c>
      <c r="C57" s="13"/>
      <c r="D57" s="14"/>
      <c r="E57" s="11">
        <v>5311</v>
      </c>
      <c r="F57" s="11">
        <v>5167</v>
      </c>
      <c r="G57" s="14" t="s">
        <v>101</v>
      </c>
      <c r="H57" s="20">
        <v>33</v>
      </c>
      <c r="I57" s="16">
        <v>40</v>
      </c>
      <c r="J57" s="20">
        <f t="shared" si="2"/>
        <v>73</v>
      </c>
    </row>
    <row r="58" spans="1:10" ht="12.75" customHeight="1">
      <c r="A58" s="106"/>
      <c r="B58" s="12" t="s">
        <v>104</v>
      </c>
      <c r="C58" s="13"/>
      <c r="D58" s="14"/>
      <c r="E58" s="11">
        <v>5311</v>
      </c>
      <c r="F58" s="11">
        <v>5424</v>
      </c>
      <c r="G58" s="14" t="s">
        <v>101</v>
      </c>
      <c r="H58" s="20">
        <v>15</v>
      </c>
      <c r="I58" s="16">
        <v>60</v>
      </c>
      <c r="J58" s="20">
        <f t="shared" si="2"/>
        <v>75</v>
      </c>
    </row>
    <row r="59" spans="1:10" ht="12.75" customHeight="1">
      <c r="A59" s="106"/>
      <c r="B59" s="76" t="s">
        <v>105</v>
      </c>
      <c r="C59" s="77" t="s">
        <v>56</v>
      </c>
      <c r="D59" s="79"/>
      <c r="E59" s="78">
        <v>5311</v>
      </c>
      <c r="F59" s="78">
        <v>5168</v>
      </c>
      <c r="G59" s="79" t="s">
        <v>101</v>
      </c>
      <c r="H59" s="80">
        <v>0</v>
      </c>
      <c r="I59" s="81">
        <v>1</v>
      </c>
      <c r="J59" s="80">
        <f t="shared" si="2"/>
        <v>1</v>
      </c>
    </row>
    <row r="60" spans="1:10" ht="12.75" customHeight="1">
      <c r="A60" s="106"/>
      <c r="B60" s="12" t="s">
        <v>106</v>
      </c>
      <c r="C60" s="13"/>
      <c r="D60" s="14"/>
      <c r="E60" s="11">
        <v>5311</v>
      </c>
      <c r="F60" s="11">
        <v>5169</v>
      </c>
      <c r="G60" s="14" t="s">
        <v>101</v>
      </c>
      <c r="H60" s="20">
        <v>436</v>
      </c>
      <c r="I60" s="16">
        <v>-1</v>
      </c>
      <c r="J60" s="20">
        <f t="shared" si="2"/>
        <v>435</v>
      </c>
    </row>
    <row r="61" spans="1:10" ht="12.75" customHeight="1">
      <c r="A61" s="106"/>
      <c r="B61" s="12" t="s">
        <v>107</v>
      </c>
      <c r="C61" s="13"/>
      <c r="D61" s="14"/>
      <c r="E61" s="11">
        <v>6171</v>
      </c>
      <c r="F61" s="11">
        <v>5021</v>
      </c>
      <c r="G61" s="14"/>
      <c r="H61" s="20">
        <v>290</v>
      </c>
      <c r="I61" s="16">
        <v>-52</v>
      </c>
      <c r="J61" s="20">
        <f t="shared" si="2"/>
        <v>238</v>
      </c>
    </row>
    <row r="62" spans="1:10" ht="12.75" customHeight="1">
      <c r="A62" s="106"/>
      <c r="B62" s="12" t="s">
        <v>108</v>
      </c>
      <c r="C62" s="13"/>
      <c r="D62" s="14"/>
      <c r="E62" s="11">
        <v>5311</v>
      </c>
      <c r="F62" s="11">
        <v>5021</v>
      </c>
      <c r="G62" s="14" t="s">
        <v>101</v>
      </c>
      <c r="H62" s="20">
        <v>18</v>
      </c>
      <c r="I62" s="16">
        <v>52</v>
      </c>
      <c r="J62" s="20">
        <f t="shared" si="2"/>
        <v>70</v>
      </c>
    </row>
    <row r="63" spans="1:10" ht="12.75" customHeight="1">
      <c r="A63" s="99" t="s">
        <v>131</v>
      </c>
      <c r="B63" s="18" t="s">
        <v>135</v>
      </c>
      <c r="C63" s="75"/>
      <c r="D63" s="75"/>
      <c r="E63" s="75">
        <v>5212</v>
      </c>
      <c r="F63" s="75">
        <v>5169</v>
      </c>
      <c r="G63" s="14"/>
      <c r="H63" s="20">
        <v>295</v>
      </c>
      <c r="I63" s="63">
        <v>-50</v>
      </c>
      <c r="J63" s="20">
        <f t="shared" si="2"/>
        <v>245</v>
      </c>
    </row>
    <row r="64" spans="1:10" ht="12.75" customHeight="1">
      <c r="A64" s="126" t="s">
        <v>132</v>
      </c>
      <c r="B64" s="76" t="s">
        <v>121</v>
      </c>
      <c r="C64" s="77" t="s">
        <v>56</v>
      </c>
      <c r="D64" s="78"/>
      <c r="E64" s="78">
        <v>3392</v>
      </c>
      <c r="F64" s="78">
        <v>5137</v>
      </c>
      <c r="G64" s="79" t="s">
        <v>119</v>
      </c>
      <c r="H64" s="80">
        <v>0</v>
      </c>
      <c r="I64" s="90">
        <v>7</v>
      </c>
      <c r="J64" s="80">
        <f t="shared" si="2"/>
        <v>7</v>
      </c>
    </row>
    <row r="65" spans="1:10" ht="12.75" customHeight="1">
      <c r="A65" s="127"/>
      <c r="B65" s="76" t="s">
        <v>118</v>
      </c>
      <c r="C65" s="77" t="s">
        <v>56</v>
      </c>
      <c r="D65" s="78"/>
      <c r="E65" s="78">
        <v>3392</v>
      </c>
      <c r="F65" s="78">
        <v>5171</v>
      </c>
      <c r="G65" s="79" t="s">
        <v>119</v>
      </c>
      <c r="H65" s="80">
        <v>0</v>
      </c>
      <c r="I65" s="90">
        <v>163.5</v>
      </c>
      <c r="J65" s="80">
        <f t="shared" si="2"/>
        <v>163.5</v>
      </c>
    </row>
    <row r="66" spans="1:10" ht="12.75" customHeight="1">
      <c r="A66" s="99" t="s">
        <v>133</v>
      </c>
      <c r="B66" s="12" t="s">
        <v>123</v>
      </c>
      <c r="C66" s="13"/>
      <c r="D66" s="11"/>
      <c r="E66" s="11">
        <v>3639</v>
      </c>
      <c r="F66" s="11">
        <v>5171</v>
      </c>
      <c r="G66" s="14" t="s">
        <v>124</v>
      </c>
      <c r="H66" s="20">
        <v>6054.17</v>
      </c>
      <c r="I66" s="63">
        <v>-246</v>
      </c>
      <c r="J66" s="20">
        <f t="shared" si="2"/>
        <v>5808.17</v>
      </c>
    </row>
    <row r="67" spans="1:10" ht="12.75" customHeight="1">
      <c r="A67" s="33"/>
      <c r="B67" s="40"/>
      <c r="C67" s="59"/>
      <c r="D67" s="59"/>
      <c r="E67" s="123" t="s">
        <v>20</v>
      </c>
      <c r="F67" s="124"/>
      <c r="G67" s="125"/>
      <c r="H67" s="60">
        <f>SUM(H34:H66)</f>
        <v>52393.27</v>
      </c>
      <c r="I67" s="60">
        <f aca="true" t="shared" si="3" ref="I67:J67">SUM(I34:I66)</f>
        <v>1290.5</v>
      </c>
      <c r="J67" s="60">
        <f t="shared" si="3"/>
        <v>53683.77</v>
      </c>
    </row>
    <row r="68" spans="1:10" ht="12.75" customHeight="1">
      <c r="A68" s="64" t="s">
        <v>21</v>
      </c>
      <c r="B68" s="33"/>
      <c r="C68" s="34"/>
      <c r="D68" s="34"/>
      <c r="E68" s="65"/>
      <c r="F68" s="40"/>
      <c r="G68" s="40"/>
      <c r="H68" s="66"/>
      <c r="I68" s="71"/>
      <c r="J68" s="67"/>
    </row>
    <row r="69" spans="1:10" ht="12.75" customHeight="1">
      <c r="A69" s="99" t="s">
        <v>13</v>
      </c>
      <c r="B69" s="12" t="s">
        <v>85</v>
      </c>
      <c r="C69" s="13"/>
      <c r="D69" s="14"/>
      <c r="E69" s="11">
        <v>2219</v>
      </c>
      <c r="F69" s="11">
        <v>6121</v>
      </c>
      <c r="G69" s="14" t="s">
        <v>83</v>
      </c>
      <c r="H69" s="20">
        <v>3015</v>
      </c>
      <c r="I69" s="16">
        <v>-1500</v>
      </c>
      <c r="J69" s="20">
        <f>H69+I69</f>
        <v>1515</v>
      </c>
    </row>
    <row r="70" spans="1:10" ht="12.75" customHeight="1">
      <c r="A70" s="94" t="s">
        <v>14</v>
      </c>
      <c r="B70" s="76" t="s">
        <v>102</v>
      </c>
      <c r="C70" s="77" t="s">
        <v>56</v>
      </c>
      <c r="D70" s="79"/>
      <c r="E70" s="78">
        <v>5311</v>
      </c>
      <c r="F70" s="78">
        <v>6122</v>
      </c>
      <c r="G70" s="79" t="s">
        <v>101</v>
      </c>
      <c r="H70" s="80">
        <v>0</v>
      </c>
      <c r="I70" s="81">
        <v>84</v>
      </c>
      <c r="J70" s="80">
        <f>H70+I70</f>
        <v>84</v>
      </c>
    </row>
    <row r="71" spans="1:10" ht="12.75" customHeight="1">
      <c r="A71" s="94" t="s">
        <v>32</v>
      </c>
      <c r="B71" s="76" t="s">
        <v>120</v>
      </c>
      <c r="C71" s="77" t="s">
        <v>56</v>
      </c>
      <c r="D71" s="79"/>
      <c r="E71" s="78">
        <v>5511</v>
      </c>
      <c r="F71" s="78">
        <v>6359</v>
      </c>
      <c r="G71" s="79" t="s">
        <v>112</v>
      </c>
      <c r="H71" s="80">
        <v>0</v>
      </c>
      <c r="I71" s="81">
        <v>50</v>
      </c>
      <c r="J71" s="80">
        <f>H71+I71</f>
        <v>50</v>
      </c>
    </row>
    <row r="72" spans="1:10" ht="12.75" customHeight="1">
      <c r="A72" s="104">
        <v>4</v>
      </c>
      <c r="B72" s="12" t="s">
        <v>125</v>
      </c>
      <c r="C72" s="13"/>
      <c r="D72" s="14"/>
      <c r="E72" s="11">
        <v>2212</v>
      </c>
      <c r="F72" s="11">
        <v>6121</v>
      </c>
      <c r="G72" s="14" t="s">
        <v>126</v>
      </c>
      <c r="H72" s="20">
        <v>385.05</v>
      </c>
      <c r="I72" s="16">
        <v>246</v>
      </c>
      <c r="J72" s="20">
        <f aca="true" t="shared" si="4" ref="J72:J73">H72+I72</f>
        <v>631.05</v>
      </c>
    </row>
    <row r="73" spans="1:10" ht="12.75" customHeight="1">
      <c r="A73" s="105"/>
      <c r="B73" s="12" t="s">
        <v>129</v>
      </c>
      <c r="C73" s="13"/>
      <c r="D73" s="14"/>
      <c r="E73" s="11">
        <v>3421</v>
      </c>
      <c r="F73" s="11">
        <v>6121</v>
      </c>
      <c r="G73" s="14" t="s">
        <v>127</v>
      </c>
      <c r="H73" s="20">
        <v>8500</v>
      </c>
      <c r="I73" s="16">
        <v>-240</v>
      </c>
      <c r="J73" s="20">
        <f t="shared" si="4"/>
        <v>8260</v>
      </c>
    </row>
    <row r="74" spans="1:10" ht="12.75" customHeight="1">
      <c r="A74" s="107"/>
      <c r="B74" s="12" t="s">
        <v>130</v>
      </c>
      <c r="C74" s="13"/>
      <c r="D74" s="14"/>
      <c r="E74" s="11">
        <v>6171</v>
      </c>
      <c r="F74" s="11">
        <v>6121</v>
      </c>
      <c r="G74" s="14" t="s">
        <v>128</v>
      </c>
      <c r="H74" s="20">
        <v>670</v>
      </c>
      <c r="I74" s="16">
        <v>240</v>
      </c>
      <c r="J74" s="20">
        <f>H74+I74</f>
        <v>910</v>
      </c>
    </row>
    <row r="75" spans="1:10" ht="12.75" customHeight="1">
      <c r="A75" s="30"/>
      <c r="B75" s="40"/>
      <c r="C75" s="59"/>
      <c r="D75" s="59"/>
      <c r="E75" s="116" t="s">
        <v>22</v>
      </c>
      <c r="F75" s="116"/>
      <c r="G75" s="116"/>
      <c r="H75" s="73">
        <f>SUM(H69:H74)</f>
        <v>12570.05</v>
      </c>
      <c r="I75" s="73">
        <f aca="true" t="shared" si="5" ref="I75:J75">SUM(I69:I74)</f>
        <v>-1120</v>
      </c>
      <c r="J75" s="73">
        <f t="shared" si="5"/>
        <v>11450.05</v>
      </c>
    </row>
    <row r="76" spans="1:10" ht="12.75" customHeight="1">
      <c r="A76" s="30"/>
      <c r="B76" s="29"/>
      <c r="C76" s="30"/>
      <c r="D76" s="30"/>
      <c r="E76" s="41"/>
      <c r="F76" s="41"/>
      <c r="G76" s="42"/>
      <c r="H76" s="57"/>
      <c r="I76" s="58"/>
      <c r="J76" s="27"/>
    </row>
    <row r="77" spans="2:10" ht="12.75" customHeight="1">
      <c r="B77" s="43" t="s">
        <v>31</v>
      </c>
      <c r="C77" s="34"/>
      <c r="D77" s="34"/>
      <c r="E77" s="120" t="s">
        <v>15</v>
      </c>
      <c r="F77" s="121"/>
      <c r="G77" s="121"/>
      <c r="H77" s="122"/>
      <c r="I77" s="39">
        <f>I27</f>
        <v>752.9</v>
      </c>
      <c r="J77" s="39"/>
    </row>
    <row r="78" spans="2:10" ht="12.75" customHeight="1">
      <c r="B78" s="33"/>
      <c r="C78" s="34"/>
      <c r="D78" s="34"/>
      <c r="E78" s="120" t="s">
        <v>23</v>
      </c>
      <c r="F78" s="121"/>
      <c r="G78" s="121"/>
      <c r="H78" s="122"/>
      <c r="I78" s="39">
        <f>I67+I28</f>
        <v>1872.9</v>
      </c>
      <c r="J78" s="18"/>
    </row>
    <row r="79" spans="2:10" ht="12.75" customHeight="1">
      <c r="B79" s="33"/>
      <c r="C79" s="34"/>
      <c r="D79" s="34"/>
      <c r="E79" s="120" t="s">
        <v>24</v>
      </c>
      <c r="F79" s="121"/>
      <c r="G79" s="121"/>
      <c r="H79" s="122"/>
      <c r="I79" s="39">
        <f>I75+I29</f>
        <v>-1120</v>
      </c>
      <c r="J79" s="38"/>
    </row>
    <row r="80" spans="2:10" ht="12.75" customHeight="1">
      <c r="B80" s="33"/>
      <c r="C80" s="34"/>
      <c r="D80" s="34"/>
      <c r="E80" s="120" t="s">
        <v>25</v>
      </c>
      <c r="F80" s="121"/>
      <c r="G80" s="121"/>
      <c r="H80" s="122"/>
      <c r="I80" s="39">
        <f>I78+I79</f>
        <v>752.9000000000001</v>
      </c>
      <c r="J80" s="38"/>
    </row>
    <row r="81" spans="2:10" ht="12.75" customHeight="1">
      <c r="B81" s="33"/>
      <c r="C81" s="34"/>
      <c r="D81" s="34"/>
      <c r="E81" s="117" t="s">
        <v>26</v>
      </c>
      <c r="F81" s="118"/>
      <c r="G81" s="118"/>
      <c r="H81" s="119"/>
      <c r="I81" s="39">
        <f>I77-I80</f>
        <v>0</v>
      </c>
      <c r="J81" s="38"/>
    </row>
    <row r="82" spans="2:10" ht="12.75" customHeight="1">
      <c r="B82" s="33"/>
      <c r="C82" s="34"/>
      <c r="D82" s="34"/>
      <c r="E82" s="117" t="s">
        <v>27</v>
      </c>
      <c r="F82" s="118"/>
      <c r="G82" s="118"/>
      <c r="H82" s="119"/>
      <c r="I82" s="39">
        <v>0</v>
      </c>
      <c r="J82" s="38"/>
    </row>
    <row r="83" spans="5:10" ht="12.75" customHeight="1">
      <c r="E83" s="51" t="s">
        <v>28</v>
      </c>
      <c r="G83" s="33"/>
      <c r="H83" s="52">
        <v>44062</v>
      </c>
      <c r="J83" s="52">
        <v>44076</v>
      </c>
    </row>
    <row r="84" spans="2:10" ht="12.75" customHeight="1">
      <c r="B84" s="43" t="s">
        <v>36</v>
      </c>
      <c r="C84" s="34"/>
      <c r="D84" s="34"/>
      <c r="E84" s="53" t="s">
        <v>29</v>
      </c>
      <c r="F84" s="44"/>
      <c r="G84" s="45"/>
      <c r="H84" s="54">
        <v>527704.9</v>
      </c>
      <c r="I84" s="39">
        <f>I77</f>
        <v>752.9</v>
      </c>
      <c r="J84" s="39">
        <f>H84+I84</f>
        <v>528457.8</v>
      </c>
    </row>
    <row r="85" spans="2:10" ht="12.75" customHeight="1">
      <c r="B85" s="33"/>
      <c r="C85" s="34"/>
      <c r="D85" s="34"/>
      <c r="E85" s="46" t="s">
        <v>23</v>
      </c>
      <c r="F85" s="47"/>
      <c r="G85" s="37"/>
      <c r="H85" s="55">
        <v>400849.19</v>
      </c>
      <c r="I85" s="39">
        <f>I67+I28</f>
        <v>1872.9</v>
      </c>
      <c r="J85" s="38">
        <f>H85+I85</f>
        <v>402722.09</v>
      </c>
    </row>
    <row r="86" spans="2:10" ht="12.75" customHeight="1">
      <c r="B86" s="33"/>
      <c r="C86" s="34"/>
      <c r="D86" s="34"/>
      <c r="E86" s="28" t="s">
        <v>24</v>
      </c>
      <c r="F86" s="33"/>
      <c r="G86" s="48"/>
      <c r="H86" s="55">
        <v>126855.71</v>
      </c>
      <c r="I86" s="39">
        <f>I75+I29</f>
        <v>-1120</v>
      </c>
      <c r="J86" s="38">
        <f>H86+I86</f>
        <v>125735.71</v>
      </c>
    </row>
    <row r="87" spans="2:10" ht="12.75" customHeight="1">
      <c r="B87" s="52" t="s">
        <v>41</v>
      </c>
      <c r="E87" s="49" t="s">
        <v>33</v>
      </c>
      <c r="F87" s="47"/>
      <c r="G87" s="37"/>
      <c r="H87" s="39">
        <f>H85+H86</f>
        <v>527704.9</v>
      </c>
      <c r="I87" s="39">
        <f>SUM(I85:I86)</f>
        <v>752.9000000000001</v>
      </c>
      <c r="J87" s="39">
        <f>SUM(J85:J86)</f>
        <v>528457.8</v>
      </c>
    </row>
    <row r="88" spans="5:10" ht="12.75" customHeight="1">
      <c r="E88" s="28" t="s">
        <v>18</v>
      </c>
      <c r="F88" s="33"/>
      <c r="G88" s="48"/>
      <c r="H88" s="38">
        <f>H84-H87</f>
        <v>0</v>
      </c>
      <c r="I88" s="39">
        <f>I84-I87</f>
        <v>0</v>
      </c>
      <c r="J88" s="38">
        <f>J84-J87</f>
        <v>0</v>
      </c>
    </row>
    <row r="89" spans="5:10" ht="12.75" customHeight="1">
      <c r="E89" s="49" t="s">
        <v>30</v>
      </c>
      <c r="F89" s="47"/>
      <c r="G89" s="37"/>
      <c r="H89" s="56">
        <v>0</v>
      </c>
      <c r="I89" s="39">
        <v>0</v>
      </c>
      <c r="J89" s="39">
        <f>H89+I89</f>
        <v>0</v>
      </c>
    </row>
    <row r="90" ht="12.75" customHeight="1"/>
    <row r="91" ht="12.75" customHeight="1"/>
    <row r="92" spans="3:4" ht="15">
      <c r="C92" s="4"/>
      <c r="D92" s="4"/>
    </row>
    <row r="93" spans="3:4" ht="15">
      <c r="C93" s="4"/>
      <c r="D93" s="4"/>
    </row>
    <row r="94" spans="3:4" ht="15">
      <c r="C94" s="4"/>
      <c r="D94" s="4"/>
    </row>
    <row r="95" spans="3:4" ht="15">
      <c r="C95" s="4"/>
      <c r="D95" s="4"/>
    </row>
    <row r="96" spans="3:4" ht="15">
      <c r="C96" s="4"/>
      <c r="D96" s="4"/>
    </row>
  </sheetData>
  <mergeCells count="30">
    <mergeCell ref="A10:A12"/>
    <mergeCell ref="B2:B3"/>
    <mergeCell ref="E2:E3"/>
    <mergeCell ref="F2:F3"/>
    <mergeCell ref="G2:G3"/>
    <mergeCell ref="A5:A8"/>
    <mergeCell ref="A50:A53"/>
    <mergeCell ref="A54:A55"/>
    <mergeCell ref="A13:A14"/>
    <mergeCell ref="A15:A23"/>
    <mergeCell ref="E27:G27"/>
    <mergeCell ref="E28:G28"/>
    <mergeCell ref="E29:G29"/>
    <mergeCell ref="E30:G30"/>
    <mergeCell ref="E80:H80"/>
    <mergeCell ref="E81:H81"/>
    <mergeCell ref="E82:H82"/>
    <mergeCell ref="A24:A26"/>
    <mergeCell ref="A64:A65"/>
    <mergeCell ref="A72:A74"/>
    <mergeCell ref="A56:A62"/>
    <mergeCell ref="E67:G67"/>
    <mergeCell ref="E75:G75"/>
    <mergeCell ref="E77:H77"/>
    <mergeCell ref="E78:H78"/>
    <mergeCell ref="E79:H79"/>
    <mergeCell ref="A32:A39"/>
    <mergeCell ref="A40:A41"/>
    <mergeCell ref="A42:A44"/>
    <mergeCell ref="A45:A48"/>
  </mergeCells>
  <conditionalFormatting sqref="C27:D29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58">
    <cfRule type="expression" priority="13" dxfId="2" stopIfTrue="1">
      <formula>$J157="Z"</formula>
    </cfRule>
    <cfRule type="expression" priority="14" dxfId="1" stopIfTrue="1">
      <formula>$J157="T"</formula>
    </cfRule>
    <cfRule type="expression" priority="15" dxfId="0" stopIfTrue="1">
      <formula>$J157="Y"</formula>
    </cfRule>
  </conditionalFormatting>
  <conditionalFormatting sqref="H159">
    <cfRule type="expression" priority="10" dxfId="2" stopIfTrue="1">
      <formula>$J158="Z"</formula>
    </cfRule>
    <cfRule type="expression" priority="11" dxfId="1" stopIfTrue="1">
      <formula>$J158="T"</formula>
    </cfRule>
    <cfRule type="expression" priority="12" dxfId="0" stopIfTrue="1">
      <formula>$J158="Y"</formula>
    </cfRule>
  </conditionalFormatting>
  <conditionalFormatting sqref="H160">
    <cfRule type="expression" priority="7" dxfId="2" stopIfTrue="1">
      <formula>$J159="Z"</formula>
    </cfRule>
    <cfRule type="expression" priority="8" dxfId="1" stopIfTrue="1">
      <formula>$J159="T"</formula>
    </cfRule>
    <cfRule type="expression" priority="9" dxfId="0" stopIfTrue="1">
      <formula>$J159="Y"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84:H86">
    <cfRule type="expression" priority="1" dxfId="2" stopIfTrue="1">
      <formula>$J84="Z"</formula>
    </cfRule>
    <cfRule type="expression" priority="2" dxfId="1" stopIfTrue="1">
      <formula>$J84="T"</formula>
    </cfRule>
    <cfRule type="expression" priority="3" dxfId="0" stopIfTrue="1">
      <formula>$J84="Y"</formula>
    </cfRule>
  </conditionalFormatting>
  <printOptions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2020-09-03T05:58:35Z</cp:lastPrinted>
  <dcterms:created xsi:type="dcterms:W3CDTF">2019-02-01T08:27:03Z</dcterms:created>
  <dcterms:modified xsi:type="dcterms:W3CDTF">2020-09-03T07:00:46Z</dcterms:modified>
  <cp:category/>
  <cp:version/>
  <cp:contentType/>
  <cp:contentStatus/>
</cp:coreProperties>
</file>