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5" windowWidth="20115" windowHeight="7995" activeTab="2"/>
  </bookViews>
  <sheets>
    <sheet name="19.5.2021" sheetId="3" r:id="rId1"/>
    <sheet name="Dodatek 19.5.20201" sheetId="4" r:id="rId2"/>
    <sheet name="Schváleno 19.5.2021" sheetId="5" r:id="rId3"/>
  </sheets>
  <definedNames/>
  <calcPr calcId="145621"/>
</workbook>
</file>

<file path=xl/sharedStrings.xml><?xml version="1.0" encoding="utf-8"?>
<sst xmlns="http://schemas.openxmlformats.org/spreadsheetml/2006/main" count="306" uniqueCount="107">
  <si>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</si>
  <si>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</si>
  <si>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</si>
  <si>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</si>
  <si>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</si>
  <si>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</si>
  <si>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</si>
  <si>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</si>
  <si>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</si>
  <si>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</si>
  <si>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</si>
  <si>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</si>
  <si>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</si>
  <si>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</si>
  <si>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</si>
  <si>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</si>
  <si>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</si>
  <si>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</si>
  <si>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</si>
  <si>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</si>
  <si>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</si>
  <si>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</si>
  <si>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</si>
  <si>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</si>
  <si>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</si>
  <si>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</si>
  <si>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</si>
  <si>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</si>
  <si>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>Příjmy</t>
  </si>
  <si>
    <t>Finance</t>
  </si>
  <si>
    <t>Rekapitulace Rozpočtového opatření</t>
  </si>
  <si>
    <t>D) Změny ve financování</t>
  </si>
  <si>
    <t>Financování saldo</t>
  </si>
  <si>
    <t>P= příjmy   V= výdaje   NZ= nově zařazeno do R2021</t>
  </si>
  <si>
    <t>Rekapitulace celkového rozpočtu města na rok 2021 včetně RO</t>
  </si>
  <si>
    <t>Celkové výdaje (BV+I)</t>
  </si>
  <si>
    <t>Příloha k us. č. RMO/xx/x/21</t>
  </si>
  <si>
    <t>3.</t>
  </si>
  <si>
    <t xml:space="preserve">Rozpočtové opatření č. 4/2021 - změna schváleného rozpočtu roku 2021 - květen  (údaje v tis. Kč) </t>
  </si>
  <si>
    <t>č. 4</t>
  </si>
  <si>
    <t>Otrokovice 19.5.2021</t>
  </si>
  <si>
    <t>0518</t>
  </si>
  <si>
    <t>0172</t>
  </si>
  <si>
    <t>0514</t>
  </si>
  <si>
    <t>0765</t>
  </si>
  <si>
    <t>0791</t>
  </si>
  <si>
    <t>0516</t>
  </si>
  <si>
    <t>OŠK Nein. dot. TUFO Cyklozákladna, IČ 04743989, na podporu mlád. soutěžního sportu</t>
  </si>
  <si>
    <t>OŠK Nein. dot. SH ČMS SDH Kvítkovice, IČ 65793056, na podporu mlád. soutěžního sportu</t>
  </si>
  <si>
    <r>
      <t xml:space="preserve">SOC Nein. dot. na činnost poskytovatelům soc. služeb dle </t>
    </r>
    <r>
      <rPr>
        <sz val="10"/>
        <color rgb="FFFF0000"/>
        <rFont val="Arial"/>
        <family val="2"/>
      </rPr>
      <t>us. č. RMO/xx/xx/21</t>
    </r>
  </si>
  <si>
    <t>0449</t>
  </si>
  <si>
    <t>SOC Nein. dot. na činnost Centru pro zdravotně postižené ZK, o.p.s., IČ 26593823</t>
  </si>
  <si>
    <t>SOC Nein. dot. na činnost Obl. spolku ČČK Zlín, IČ 00426326</t>
  </si>
  <si>
    <t>0448</t>
  </si>
  <si>
    <t>NZ</t>
  </si>
  <si>
    <t>0447</t>
  </si>
  <si>
    <t>SOC Nein. dot. na činnost Středisku rané péče EDUCO Zlín, z.s., IČ 26986728</t>
  </si>
  <si>
    <t>0550</t>
  </si>
  <si>
    <t>SOC Nein. dot. na činnost Soc. sl. města Kroměříže, př. org., IČ 71193430</t>
  </si>
  <si>
    <t>0488</t>
  </si>
  <si>
    <t>SOC Nein. dot. na činnost Dětskému centru Zlín, př. org., IČ 00839281</t>
  </si>
  <si>
    <t>0326</t>
  </si>
  <si>
    <t>0720</t>
  </si>
  <si>
    <t xml:space="preserve">TEHOS SA Trávníky nákup služeb - přesun na pol. 5154 </t>
  </si>
  <si>
    <t>TEHOS SA Trávníky zavedení nové pol. - výdaje na elektřinu</t>
  </si>
  <si>
    <t>OŠK Nein. dot. na akci "Lážo Plážo" pro Jackie Pro s.r.o., IČ 07585136</t>
  </si>
  <si>
    <t>ORM Přechod pro chodce na ul. Bartošova, přesun na org. 7212 - Rekon. ul. Na Uličce</t>
  </si>
  <si>
    <t>2280</t>
  </si>
  <si>
    <t>ORM Rekon. ul. Na Uličce - zvýšení fin. prostředků na dofinancování přeložky IS</t>
  </si>
  <si>
    <t>OŠK Nein. dot. sportovním organ. na podporu mlád. soutěž. sportu dle us. č. RMO/24/10/21</t>
  </si>
  <si>
    <r>
      <t xml:space="preserve">OŠK Kult. kom. nein. dot. na akci Lážo Plážo, pro Jackie Pro s.r.o., IČ 07585136, </t>
    </r>
    <r>
      <rPr>
        <sz val="10"/>
        <color rgb="FFFF0000"/>
        <rFont val="Arial"/>
        <family val="2"/>
      </rPr>
      <t>dle us. č. RMO/xx/xx/21</t>
    </r>
  </si>
  <si>
    <t>Rozpočtové opatření č. 4/2021 -změna schváleného rozpočtu roku 2021 - květen (údaje v tis. Kč) DODATEK</t>
  </si>
  <si>
    <t>0333</t>
  </si>
  <si>
    <t>0321</t>
  </si>
  <si>
    <t>0608</t>
  </si>
  <si>
    <t>0325</t>
  </si>
  <si>
    <t>MK Baťov vratka za vodu - P</t>
  </si>
  <si>
    <t>MK MěÚ snížení výdajů za školení - V</t>
  </si>
  <si>
    <t>MK MěÚ náhrada mezd v době nemoci, zavedení nové pol. 5424 - V</t>
  </si>
  <si>
    <t>Přijetí fin. daru od Pipelife Czech s.r.o., IČ 60709391, pro JSDH Otrokovice, dle us. RMO/34/10/12 - P</t>
  </si>
  <si>
    <t>JSDH Otrokovice zvýšení fin. prostředků na vybavení jednotky - V</t>
  </si>
  <si>
    <t>TEHOS MK zavedení nové pol. na nákup softwaru do pokladen</t>
  </si>
  <si>
    <t>TEHOS ROŠ zavedení nové pol. na nákup softwaru do pokladen</t>
  </si>
  <si>
    <t>TEHOS ROŠ výdaje na služby - přesun na pol. 5172</t>
  </si>
  <si>
    <t>TEHOS MK nákup služeb - přesun na pol. 5172</t>
  </si>
  <si>
    <t xml:space="preserve">OŽP nákup služeb - přesun na pol. 5171 v rámci par. </t>
  </si>
  <si>
    <t>OŽP zavedení nové pol. na opravu klimatizace v monitorovací stanici ovzduší</t>
  </si>
  <si>
    <t>9340</t>
  </si>
  <si>
    <t>7251</t>
  </si>
  <si>
    <t>ORM ZŠ Trávníky oprava el. a kan. rozvodů, přesun na org. 7251 zateplení DDM Sl.</t>
  </si>
  <si>
    <t>2151</t>
  </si>
  <si>
    <t>9334</t>
  </si>
  <si>
    <t>2161</t>
  </si>
  <si>
    <t>0128</t>
  </si>
  <si>
    <t>1200</t>
  </si>
  <si>
    <t>ORM Úprava veř. prostr. na ul. Havlíčkova</t>
  </si>
  <si>
    <t>ORM Laziště zákl. technická vybavenost</t>
  </si>
  <si>
    <t>ORM Revitalizace ROŠ - realizace inv. záměru</t>
  </si>
  <si>
    <t>ORM dopravní opatření Újezdy</t>
  </si>
  <si>
    <t>ORM Projekty nejbližších let - přesun na org. 0128</t>
  </si>
  <si>
    <t>ORM DDM zateplení - vypracování zprávy energetického managementu k dokončené akci</t>
  </si>
  <si>
    <t>4.</t>
  </si>
  <si>
    <t>5.</t>
  </si>
  <si>
    <t>6.</t>
  </si>
  <si>
    <t>Příloha k us. č. RMO/39/11/21</t>
  </si>
  <si>
    <t>OŠK Kult. kom. nein. dot. na akci Lážo Plážo, pro Jackie Pro s.r.o., IČ 07585136, dle us. č. RMO/12/11/21</t>
  </si>
  <si>
    <t>SOC Nein. dot. na činnost poskytovatelům soc. služeb, dle us. č. RMO/35/11/21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</si>
</sst>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</cellStyleXfs>
  <cellXfs count="172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3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right"/>
    </xf>
    <xf numFmtId="4" fontId="1" fillId="0" borderId="2" xfId="0" applyNumberFormat="1" applyFont="1" applyFill="1" applyBorder="1"/>
    <xf numFmtId="4" fontId="3" fillId="0" borderId="3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0" fontId="1" fillId="0" borderId="0" xfId="0" applyFont="1" applyFill="1"/>
    <xf numFmtId="4" fontId="3" fillId="0" borderId="2" xfId="0" applyNumberFormat="1" applyFont="1" applyFill="1" applyBorder="1"/>
    <xf numFmtId="49" fontId="3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/>
    <xf numFmtId="0" fontId="3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5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4" fontId="3" fillId="0" borderId="3" xfId="0" applyNumberFormat="1" applyFont="1" applyFill="1" applyBorder="1"/>
    <xf numFmtId="0" fontId="3" fillId="0" borderId="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" fontId="1" fillId="0" borderId="0" xfId="0" applyNumberFormat="1" applyFont="1" applyFill="1" applyBorder="1"/>
    <xf numFmtId="4" fontId="1" fillId="0" borderId="6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left"/>
    </xf>
    <xf numFmtId="4" fontId="1" fillId="0" borderId="8" xfId="0" applyNumberFormat="1" applyFont="1" applyFill="1" applyBorder="1"/>
    <xf numFmtId="4" fontId="3" fillId="0" borderId="9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3" fillId="0" borderId="5" xfId="0" applyNumberFormat="1" applyFont="1" applyFill="1" applyBorder="1"/>
    <xf numFmtId="4" fontId="1" fillId="0" borderId="5" xfId="0" applyNumberFormat="1" applyFont="1" applyFill="1" applyBorder="1"/>
    <xf numFmtId="0" fontId="1" fillId="0" borderId="0" xfId="0" applyFont="1" applyFill="1" applyAlignment="1">
      <alignment horizontal="center"/>
    </xf>
    <xf numFmtId="14" fontId="1" fillId="0" borderId="0" xfId="0" applyNumberFormat="1" applyFont="1" applyFill="1"/>
    <xf numFmtId="0" fontId="3" fillId="2" borderId="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0" borderId="2" xfId="0" applyFont="1" applyFill="1" applyBorder="1"/>
    <xf numFmtId="0" fontId="8" fillId="3" borderId="2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vertical="center"/>
    </xf>
    <xf numFmtId="4" fontId="3" fillId="3" borderId="2" xfId="0" applyNumberFormat="1" applyFont="1" applyFill="1" applyBorder="1" applyAlignment="1">
      <alignment vertical="center"/>
    </xf>
    <xf numFmtId="4" fontId="1" fillId="3" borderId="2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4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14" fontId="7" fillId="0" borderId="10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4" fontId="3" fillId="0" borderId="11" xfId="20" applyNumberFormat="1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" fontId="1" fillId="0" borderId="11" xfId="20" applyNumberFormat="1" applyFont="1" applyFill="1" applyBorder="1" applyAlignment="1" applyProtection="1">
      <alignment vertical="center"/>
      <protection/>
    </xf>
    <xf numFmtId="0" fontId="1" fillId="0" borderId="5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6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left" vertical="center"/>
    </xf>
    <xf numFmtId="4" fontId="1" fillId="0" borderId="8" xfId="0" applyNumberFormat="1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14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4" fontId="7" fillId="0" borderId="10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</cellStyles>
  <dxfs count="72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zoomScale="110" zoomScaleNormal="110" workbookViewId="0" topLeftCell="A16">
      <selection activeCell="A12" sqref="A1:XFD1048576"/>
    </sheetView>
  </sheetViews>
  <sheetFormatPr defaultColWidth="9.140625" defaultRowHeight="15"/>
  <cols>
    <col min="1" max="1" width="4.00390625" style="19" customWidth="1"/>
    <col min="2" max="2" width="74.8515625" style="19" customWidth="1"/>
    <col min="3" max="3" width="4.140625" style="52" customWidth="1"/>
    <col min="4" max="4" width="10.421875" style="19" customWidth="1"/>
    <col min="5" max="5" width="6.7109375" style="19" customWidth="1"/>
    <col min="6" max="6" width="6.57421875" style="19" customWidth="1"/>
    <col min="7" max="7" width="7.28125" style="19" customWidth="1"/>
    <col min="8" max="8" width="10.57421875" style="19" customWidth="1"/>
    <col min="9" max="9" width="9.00390625" style="19" customWidth="1"/>
    <col min="10" max="10" width="10.421875" style="19" customWidth="1"/>
    <col min="11" max="16384" width="9.140625" style="19" customWidth="1"/>
  </cols>
  <sheetData>
    <row r="1" spans="1:10" ht="12.95" customHeight="1">
      <c r="A1" s="16" t="s">
        <v>38</v>
      </c>
      <c r="B1" s="17"/>
      <c r="C1" s="18"/>
      <c r="D1" s="18"/>
      <c r="E1" s="12"/>
      <c r="F1" s="12"/>
      <c r="G1" s="12"/>
      <c r="H1" s="17" t="s">
        <v>36</v>
      </c>
      <c r="I1" s="17"/>
      <c r="J1" s="16"/>
    </row>
    <row r="2" spans="1:10" ht="12.95" customHeight="1">
      <c r="A2" s="48" t="s">
        <v>0</v>
      </c>
      <c r="B2" s="160" t="s">
        <v>1</v>
      </c>
      <c r="C2" s="48"/>
      <c r="D2" s="48" t="s">
        <v>2</v>
      </c>
      <c r="E2" s="160" t="s">
        <v>3</v>
      </c>
      <c r="F2" s="160" t="s">
        <v>4</v>
      </c>
      <c r="G2" s="160" t="s">
        <v>5</v>
      </c>
      <c r="H2" s="48" t="s">
        <v>6</v>
      </c>
      <c r="I2" s="48" t="s">
        <v>7</v>
      </c>
      <c r="J2" s="48" t="s">
        <v>8</v>
      </c>
    </row>
    <row r="3" spans="1:10" ht="12.95" customHeight="1">
      <c r="A3" s="49" t="s">
        <v>9</v>
      </c>
      <c r="B3" s="161"/>
      <c r="C3" s="49"/>
      <c r="D3" s="49" t="s">
        <v>10</v>
      </c>
      <c r="E3" s="161"/>
      <c r="F3" s="161"/>
      <c r="G3" s="161"/>
      <c r="H3" s="49" t="s">
        <v>11</v>
      </c>
      <c r="I3" s="49" t="s">
        <v>39</v>
      </c>
      <c r="J3" s="49" t="s">
        <v>11</v>
      </c>
    </row>
    <row r="4" spans="1:10" ht="12.95" customHeight="1">
      <c r="A4" s="20" t="s">
        <v>12</v>
      </c>
      <c r="B4" s="1"/>
      <c r="C4" s="2"/>
      <c r="D4" s="2"/>
      <c r="E4" s="2"/>
      <c r="F4" s="2"/>
      <c r="G4" s="2"/>
      <c r="H4" s="2"/>
      <c r="I4" s="3"/>
      <c r="J4" s="4"/>
    </row>
    <row r="5" spans="1:10" ht="12.95" customHeight="1">
      <c r="A5" s="156" t="s">
        <v>13</v>
      </c>
      <c r="B5" s="69" t="s">
        <v>79</v>
      </c>
      <c r="C5" s="68" t="s">
        <v>54</v>
      </c>
      <c r="D5" s="64"/>
      <c r="E5" s="64">
        <v>5512</v>
      </c>
      <c r="F5" s="64">
        <v>2321</v>
      </c>
      <c r="G5" s="59" t="s">
        <v>61</v>
      </c>
      <c r="H5" s="67">
        <v>0</v>
      </c>
      <c r="I5" s="78">
        <v>10</v>
      </c>
      <c r="J5" s="65">
        <f>H5+I5</f>
        <v>10</v>
      </c>
    </row>
    <row r="6" spans="1:10" ht="12.95" customHeight="1">
      <c r="A6" s="157"/>
      <c r="B6" s="58" t="s">
        <v>80</v>
      </c>
      <c r="C6" s="70"/>
      <c r="D6" s="57"/>
      <c r="E6" s="77">
        <v>5512</v>
      </c>
      <c r="F6" s="77">
        <v>5137</v>
      </c>
      <c r="G6" s="57" t="s">
        <v>61</v>
      </c>
      <c r="H6" s="63">
        <v>40</v>
      </c>
      <c r="I6" s="79">
        <v>10</v>
      </c>
      <c r="J6" s="61">
        <f>H6+I6</f>
        <v>50</v>
      </c>
    </row>
    <row r="7" spans="1:10" ht="12.95" customHeight="1">
      <c r="A7" s="21"/>
      <c r="B7" s="22"/>
      <c r="C7" s="23"/>
      <c r="D7" s="23"/>
      <c r="E7" s="162" t="s">
        <v>15</v>
      </c>
      <c r="F7" s="162"/>
      <c r="G7" s="162"/>
      <c r="H7" s="10">
        <f>H5</f>
        <v>0</v>
      </c>
      <c r="I7" s="10">
        <f aca="true" t="shared" si="0" ref="I7:J7">I5</f>
        <v>10</v>
      </c>
      <c r="J7" s="10">
        <f t="shared" si="0"/>
        <v>10</v>
      </c>
    </row>
    <row r="8" spans="1:10" ht="12.95" customHeight="1">
      <c r="A8" s="21"/>
      <c r="B8" s="24" t="s">
        <v>33</v>
      </c>
      <c r="C8" s="23"/>
      <c r="D8" s="23"/>
      <c r="E8" s="158" t="s">
        <v>16</v>
      </c>
      <c r="F8" s="158"/>
      <c r="G8" s="158"/>
      <c r="H8" s="10">
        <f>H6</f>
        <v>40</v>
      </c>
      <c r="I8" s="10">
        <f aca="true" t="shared" si="1" ref="I8:J8">I6</f>
        <v>10</v>
      </c>
      <c r="J8" s="10">
        <f t="shared" si="1"/>
        <v>50</v>
      </c>
    </row>
    <row r="9" spans="1:10" ht="12.95" customHeight="1">
      <c r="A9" s="21"/>
      <c r="B9" s="25"/>
      <c r="C9" s="23"/>
      <c r="D9" s="23"/>
      <c r="E9" s="158" t="s">
        <v>17</v>
      </c>
      <c r="F9" s="158"/>
      <c r="G9" s="158"/>
      <c r="H9" s="10">
        <v>0</v>
      </c>
      <c r="I9" s="10">
        <v>0</v>
      </c>
      <c r="J9" s="10">
        <f aca="true" t="shared" si="2" ref="J9">H9+I9</f>
        <v>0</v>
      </c>
    </row>
    <row r="10" spans="1:10" ht="12.95" customHeight="1">
      <c r="A10" s="26"/>
      <c r="B10" s="27"/>
      <c r="C10" s="28"/>
      <c r="D10" s="28"/>
      <c r="E10" s="158" t="s">
        <v>18</v>
      </c>
      <c r="F10" s="158"/>
      <c r="G10" s="158"/>
      <c r="H10" s="29">
        <v>0</v>
      </c>
      <c r="I10" s="29">
        <v>0</v>
      </c>
      <c r="J10" s="29">
        <v>0</v>
      </c>
    </row>
    <row r="11" spans="1:10" ht="12.95" customHeight="1">
      <c r="A11" s="30" t="s">
        <v>19</v>
      </c>
      <c r="B11" s="27"/>
      <c r="C11" s="28"/>
      <c r="D11" s="28"/>
      <c r="E11" s="31"/>
      <c r="F11" s="27"/>
      <c r="G11" s="27"/>
      <c r="H11" s="32"/>
      <c r="I11" s="32"/>
      <c r="J11" s="33"/>
    </row>
    <row r="12" spans="1:10" ht="12.95" customHeight="1">
      <c r="A12" s="156" t="s">
        <v>13</v>
      </c>
      <c r="B12" s="58" t="s">
        <v>70</v>
      </c>
      <c r="C12" s="76"/>
      <c r="D12" s="76"/>
      <c r="E12" s="76">
        <v>3392</v>
      </c>
      <c r="F12" s="76">
        <v>5222</v>
      </c>
      <c r="G12" s="57" t="s">
        <v>41</v>
      </c>
      <c r="H12" s="61">
        <v>135.65</v>
      </c>
      <c r="I12" s="62">
        <v>-50</v>
      </c>
      <c r="J12" s="63">
        <f aca="true" t="shared" si="3" ref="J12:J23">H12+I12</f>
        <v>85.65</v>
      </c>
    </row>
    <row r="13" spans="1:10" ht="12.95" customHeight="1">
      <c r="A13" s="159"/>
      <c r="B13" s="54" t="s">
        <v>65</v>
      </c>
      <c r="C13" s="53" t="s">
        <v>54</v>
      </c>
      <c r="D13" s="51"/>
      <c r="E13" s="56">
        <v>3399</v>
      </c>
      <c r="F13" s="55">
        <v>5213</v>
      </c>
      <c r="G13" s="59" t="s">
        <v>42</v>
      </c>
      <c r="H13" s="65">
        <v>0</v>
      </c>
      <c r="I13" s="66">
        <v>50</v>
      </c>
      <c r="J13" s="67">
        <f t="shared" si="3"/>
        <v>50</v>
      </c>
    </row>
    <row r="14" spans="1:10" ht="12.95" customHeight="1">
      <c r="A14" s="159"/>
      <c r="B14" s="74" t="s">
        <v>69</v>
      </c>
      <c r="C14" s="75"/>
      <c r="D14" s="74"/>
      <c r="E14" s="73">
        <v>3419</v>
      </c>
      <c r="F14" s="73">
        <v>5222</v>
      </c>
      <c r="G14" s="57" t="s">
        <v>43</v>
      </c>
      <c r="H14" s="61">
        <v>525.7</v>
      </c>
      <c r="I14" s="62">
        <v>-25.4</v>
      </c>
      <c r="J14" s="63">
        <f t="shared" si="3"/>
        <v>500.30000000000007</v>
      </c>
    </row>
    <row r="15" spans="1:10" ht="12.95" customHeight="1">
      <c r="A15" s="159"/>
      <c r="B15" s="74" t="s">
        <v>48</v>
      </c>
      <c r="C15" s="72"/>
      <c r="D15" s="74"/>
      <c r="E15" s="73">
        <v>5512</v>
      </c>
      <c r="F15" s="73">
        <v>5222</v>
      </c>
      <c r="G15" s="57" t="s">
        <v>44</v>
      </c>
      <c r="H15" s="61">
        <v>185</v>
      </c>
      <c r="I15" s="62">
        <v>14.1</v>
      </c>
      <c r="J15" s="63">
        <f t="shared" si="3"/>
        <v>199.1</v>
      </c>
    </row>
    <row r="16" spans="1:10" ht="12.95" customHeight="1">
      <c r="A16" s="159"/>
      <c r="B16" s="74" t="s">
        <v>47</v>
      </c>
      <c r="C16" s="75"/>
      <c r="D16" s="74"/>
      <c r="E16" s="73">
        <v>3419</v>
      </c>
      <c r="F16" s="73">
        <v>5222</v>
      </c>
      <c r="G16" s="57" t="s">
        <v>45</v>
      </c>
      <c r="H16" s="61">
        <v>16.3</v>
      </c>
      <c r="I16" s="62">
        <v>11.3</v>
      </c>
      <c r="J16" s="63">
        <f t="shared" si="3"/>
        <v>27.6</v>
      </c>
    </row>
    <row r="17" spans="1:10" ht="12.95" customHeight="1">
      <c r="A17" s="151" t="s">
        <v>14</v>
      </c>
      <c r="B17" s="58" t="s">
        <v>49</v>
      </c>
      <c r="C17" s="72"/>
      <c r="D17" s="74"/>
      <c r="E17" s="73">
        <v>4357</v>
      </c>
      <c r="F17" s="73">
        <v>5222</v>
      </c>
      <c r="G17" s="57" t="s">
        <v>46</v>
      </c>
      <c r="H17" s="61">
        <v>162.9</v>
      </c>
      <c r="I17" s="62">
        <v>-55.7</v>
      </c>
      <c r="J17" s="63">
        <f t="shared" si="3"/>
        <v>107.2</v>
      </c>
    </row>
    <row r="18" spans="1:10" ht="12.95" customHeight="1">
      <c r="A18" s="151"/>
      <c r="B18" s="69" t="s">
        <v>51</v>
      </c>
      <c r="C18" s="53" t="s">
        <v>54</v>
      </c>
      <c r="D18" s="54"/>
      <c r="E18" s="55">
        <v>4379</v>
      </c>
      <c r="F18" s="55">
        <v>5221</v>
      </c>
      <c r="G18" s="59" t="s">
        <v>50</v>
      </c>
      <c r="H18" s="65">
        <v>0</v>
      </c>
      <c r="I18" s="66">
        <v>6.8</v>
      </c>
      <c r="J18" s="67">
        <f t="shared" si="3"/>
        <v>6.8</v>
      </c>
    </row>
    <row r="19" spans="1:10" ht="12.95" customHeight="1">
      <c r="A19" s="151"/>
      <c r="B19" s="69" t="s">
        <v>52</v>
      </c>
      <c r="C19" s="53" t="s">
        <v>54</v>
      </c>
      <c r="D19" s="54"/>
      <c r="E19" s="55">
        <v>4351</v>
      </c>
      <c r="F19" s="55">
        <v>5222</v>
      </c>
      <c r="G19" s="59" t="s">
        <v>53</v>
      </c>
      <c r="H19" s="65">
        <v>0</v>
      </c>
      <c r="I19" s="66">
        <v>17.8</v>
      </c>
      <c r="J19" s="67">
        <f t="shared" si="3"/>
        <v>17.8</v>
      </c>
    </row>
    <row r="20" spans="1:10" ht="12.95" customHeight="1">
      <c r="A20" s="151"/>
      <c r="B20" s="69" t="s">
        <v>56</v>
      </c>
      <c r="C20" s="53" t="s">
        <v>54</v>
      </c>
      <c r="D20" s="54"/>
      <c r="E20" s="55">
        <v>4371</v>
      </c>
      <c r="F20" s="55">
        <v>5222</v>
      </c>
      <c r="G20" s="59" t="s">
        <v>55</v>
      </c>
      <c r="H20" s="65">
        <v>0</v>
      </c>
      <c r="I20" s="66">
        <v>22.5</v>
      </c>
      <c r="J20" s="67">
        <f t="shared" si="3"/>
        <v>22.5</v>
      </c>
    </row>
    <row r="21" spans="1:10" ht="12.95" customHeight="1">
      <c r="A21" s="151"/>
      <c r="B21" s="69" t="s">
        <v>58</v>
      </c>
      <c r="C21" s="53" t="s">
        <v>54</v>
      </c>
      <c r="D21" s="54"/>
      <c r="E21" s="55">
        <v>4357</v>
      </c>
      <c r="F21" s="55">
        <v>5339</v>
      </c>
      <c r="G21" s="59" t="s">
        <v>57</v>
      </c>
      <c r="H21" s="65">
        <v>0</v>
      </c>
      <c r="I21" s="66">
        <v>4.6</v>
      </c>
      <c r="J21" s="67">
        <f t="shared" si="3"/>
        <v>4.6</v>
      </c>
    </row>
    <row r="22" spans="1:10" ht="12.95" customHeight="1">
      <c r="A22" s="151"/>
      <c r="B22" s="69" t="s">
        <v>60</v>
      </c>
      <c r="C22" s="53" t="s">
        <v>54</v>
      </c>
      <c r="D22" s="54"/>
      <c r="E22" s="55">
        <v>4371</v>
      </c>
      <c r="F22" s="55">
        <v>5339</v>
      </c>
      <c r="G22" s="59" t="s">
        <v>59</v>
      </c>
      <c r="H22" s="65">
        <v>0</v>
      </c>
      <c r="I22" s="66">
        <v>4</v>
      </c>
      <c r="J22" s="67">
        <f t="shared" si="3"/>
        <v>4</v>
      </c>
    </row>
    <row r="23" spans="1:10" ht="12.95" customHeight="1">
      <c r="A23" s="151" t="s">
        <v>37</v>
      </c>
      <c r="B23" s="58" t="s">
        <v>63</v>
      </c>
      <c r="C23" s="72"/>
      <c r="D23" s="74"/>
      <c r="E23" s="73">
        <v>3412</v>
      </c>
      <c r="F23" s="73">
        <v>5169</v>
      </c>
      <c r="G23" s="57" t="s">
        <v>62</v>
      </c>
      <c r="H23" s="61">
        <v>610</v>
      </c>
      <c r="I23" s="62">
        <v>-27</v>
      </c>
      <c r="J23" s="63">
        <f t="shared" si="3"/>
        <v>583</v>
      </c>
    </row>
    <row r="24" spans="1:10" ht="12.95" customHeight="1">
      <c r="A24" s="151"/>
      <c r="B24" s="69" t="s">
        <v>64</v>
      </c>
      <c r="C24" s="80" t="s">
        <v>54</v>
      </c>
      <c r="D24" s="54"/>
      <c r="E24" s="55">
        <v>3412</v>
      </c>
      <c r="F24" s="55">
        <v>5154</v>
      </c>
      <c r="G24" s="59" t="s">
        <v>62</v>
      </c>
      <c r="H24" s="65">
        <v>0</v>
      </c>
      <c r="I24" s="66">
        <v>27</v>
      </c>
      <c r="J24" s="67">
        <f aca="true" t="shared" si="4" ref="J24">H24+I24</f>
        <v>27</v>
      </c>
    </row>
    <row r="25" spans="1:10" ht="12.95" customHeight="1">
      <c r="A25" s="26"/>
      <c r="B25" s="27"/>
      <c r="C25" s="28"/>
      <c r="D25" s="28"/>
      <c r="E25" s="148" t="s">
        <v>20</v>
      </c>
      <c r="F25" s="149"/>
      <c r="G25" s="150"/>
      <c r="H25" s="71">
        <f>SUM(H12:H24)</f>
        <v>1635.55</v>
      </c>
      <c r="I25" s="71">
        <f>SUM(I12:I24)</f>
        <v>0</v>
      </c>
      <c r="J25" s="71">
        <f>SUM(J12:J24)</f>
        <v>1635.5500000000002</v>
      </c>
    </row>
    <row r="26" spans="1:10" ht="12.95" customHeight="1">
      <c r="A26" s="34" t="s">
        <v>21</v>
      </c>
      <c r="B26" s="27"/>
      <c r="C26" s="28"/>
      <c r="D26" s="28"/>
      <c r="E26" s="31"/>
      <c r="F26" s="27"/>
      <c r="G26" s="27"/>
      <c r="H26" s="32"/>
      <c r="I26" s="32"/>
      <c r="J26" s="35"/>
    </row>
    <row r="27" spans="1:10" ht="12.95" customHeight="1">
      <c r="A27" s="151" t="s">
        <v>13</v>
      </c>
      <c r="B27" s="50" t="s">
        <v>66</v>
      </c>
      <c r="C27" s="4"/>
      <c r="D27" s="4"/>
      <c r="E27" s="4">
        <v>2212</v>
      </c>
      <c r="F27" s="4">
        <v>6121</v>
      </c>
      <c r="G27" s="7" t="s">
        <v>67</v>
      </c>
      <c r="H27" s="9">
        <v>1500</v>
      </c>
      <c r="I27" s="13">
        <v>-85</v>
      </c>
      <c r="J27" s="9">
        <f>H27+I27</f>
        <v>1415</v>
      </c>
    </row>
    <row r="28" spans="1:10" ht="12.95" customHeight="1">
      <c r="A28" s="151"/>
      <c r="B28" s="50" t="s">
        <v>68</v>
      </c>
      <c r="C28" s="6"/>
      <c r="D28" s="4"/>
      <c r="E28" s="4">
        <v>2212</v>
      </c>
      <c r="F28" s="4">
        <v>6121</v>
      </c>
      <c r="G28" s="4">
        <v>7212</v>
      </c>
      <c r="H28" s="9">
        <v>50</v>
      </c>
      <c r="I28" s="13">
        <v>85</v>
      </c>
      <c r="J28" s="9">
        <f aca="true" t="shared" si="5" ref="J28">H28+I28</f>
        <v>135</v>
      </c>
    </row>
    <row r="29" spans="1:10" ht="12.95" customHeight="1">
      <c r="A29" s="28"/>
      <c r="B29" s="27"/>
      <c r="C29" s="28"/>
      <c r="D29" s="28"/>
      <c r="E29" s="152" t="s">
        <v>22</v>
      </c>
      <c r="F29" s="152"/>
      <c r="G29" s="152"/>
      <c r="H29" s="36">
        <f>SUM(H27:H28)</f>
        <v>1550</v>
      </c>
      <c r="I29" s="36">
        <f>SUM(I27:I28)</f>
        <v>0</v>
      </c>
      <c r="J29" s="36">
        <f>SUM(J27:J28)</f>
        <v>1550</v>
      </c>
    </row>
    <row r="30" spans="1:10" ht="12.95" customHeight="1">
      <c r="A30" s="25" t="s">
        <v>31</v>
      </c>
      <c r="B30" s="27"/>
      <c r="C30" s="28"/>
      <c r="D30" s="28"/>
      <c r="E30" s="37"/>
      <c r="F30" s="37"/>
      <c r="G30" s="37"/>
      <c r="H30" s="38"/>
      <c r="I30" s="39"/>
      <c r="J30" s="38"/>
    </row>
    <row r="31" spans="1:10" ht="12.95" customHeight="1">
      <c r="A31" s="15" t="s">
        <v>13</v>
      </c>
      <c r="B31" s="5"/>
      <c r="C31" s="4"/>
      <c r="D31" s="4"/>
      <c r="E31" s="14"/>
      <c r="F31" s="14"/>
      <c r="G31" s="14"/>
      <c r="H31" s="11">
        <v>0</v>
      </c>
      <c r="I31" s="8">
        <v>0</v>
      </c>
      <c r="J31" s="11">
        <f>H31+I31</f>
        <v>0</v>
      </c>
    </row>
    <row r="32" spans="1:10" ht="12.95" customHeight="1">
      <c r="A32" s="28"/>
      <c r="B32" s="27"/>
      <c r="C32" s="28"/>
      <c r="D32" s="28"/>
      <c r="E32" s="153" t="s">
        <v>32</v>
      </c>
      <c r="F32" s="154"/>
      <c r="G32" s="155"/>
      <c r="H32" s="40">
        <v>0</v>
      </c>
      <c r="I32" s="8">
        <f>SUM(I31:I31)</f>
        <v>0</v>
      </c>
      <c r="J32" s="41">
        <v>0</v>
      </c>
    </row>
    <row r="33" spans="1:10" ht="12.95" customHeight="1">
      <c r="A33" s="28"/>
      <c r="B33" s="27"/>
      <c r="C33" s="28"/>
      <c r="D33" s="28"/>
      <c r="E33" s="31"/>
      <c r="F33" s="31"/>
      <c r="G33" s="42"/>
      <c r="H33" s="40"/>
      <c r="I33" s="43"/>
      <c r="J33" s="38"/>
    </row>
    <row r="34" spans="1:10" ht="12.95" customHeight="1">
      <c r="A34" s="12"/>
      <c r="B34" s="100" t="s">
        <v>30</v>
      </c>
      <c r="C34" s="28"/>
      <c r="D34" s="28"/>
      <c r="E34" s="145" t="s">
        <v>15</v>
      </c>
      <c r="F34" s="146"/>
      <c r="G34" s="146"/>
      <c r="H34" s="147"/>
      <c r="I34" s="13">
        <f>I7</f>
        <v>10</v>
      </c>
      <c r="J34" s="44"/>
    </row>
    <row r="35" spans="1:10" ht="12.95" customHeight="1">
      <c r="A35" s="12"/>
      <c r="B35" s="31"/>
      <c r="C35" s="28"/>
      <c r="D35" s="28"/>
      <c r="E35" s="145" t="s">
        <v>23</v>
      </c>
      <c r="F35" s="146"/>
      <c r="G35" s="146"/>
      <c r="H35" s="147"/>
      <c r="I35" s="13">
        <f>I25+I8</f>
        <v>10</v>
      </c>
      <c r="J35" s="26"/>
    </row>
    <row r="36" spans="1:10" ht="12.95" customHeight="1">
      <c r="A36" s="12"/>
      <c r="B36" s="31"/>
      <c r="C36" s="28"/>
      <c r="D36" s="28"/>
      <c r="E36" s="145" t="s">
        <v>24</v>
      </c>
      <c r="F36" s="146"/>
      <c r="G36" s="146"/>
      <c r="H36" s="147"/>
      <c r="I36" s="13">
        <f>I29+I9</f>
        <v>0</v>
      </c>
      <c r="J36" s="45"/>
    </row>
    <row r="37" spans="1:10" ht="12.95" customHeight="1">
      <c r="A37" s="12"/>
      <c r="B37" s="31"/>
      <c r="C37" s="28"/>
      <c r="D37" s="28"/>
      <c r="E37" s="145" t="s">
        <v>25</v>
      </c>
      <c r="F37" s="146"/>
      <c r="G37" s="146"/>
      <c r="H37" s="147"/>
      <c r="I37" s="13">
        <f>I35+I36</f>
        <v>10</v>
      </c>
      <c r="J37" s="45"/>
    </row>
    <row r="38" spans="1:10" ht="12.95" customHeight="1">
      <c r="A38" s="12"/>
      <c r="B38" s="31"/>
      <c r="C38" s="28"/>
      <c r="D38" s="28"/>
      <c r="E38" s="142" t="s">
        <v>26</v>
      </c>
      <c r="F38" s="143"/>
      <c r="G38" s="143"/>
      <c r="H38" s="144"/>
      <c r="I38" s="62">
        <f>I34-I37</f>
        <v>0</v>
      </c>
      <c r="J38" s="81"/>
    </row>
    <row r="39" spans="1:10" ht="12.95" customHeight="1">
      <c r="A39" s="12"/>
      <c r="B39" s="31"/>
      <c r="C39" s="28"/>
      <c r="D39" s="28"/>
      <c r="E39" s="142" t="s">
        <v>27</v>
      </c>
      <c r="F39" s="143"/>
      <c r="G39" s="143"/>
      <c r="H39" s="144"/>
      <c r="I39" s="62">
        <f>I32</f>
        <v>0</v>
      </c>
      <c r="J39" s="81"/>
    </row>
    <row r="40" spans="1:10" ht="15" customHeight="1">
      <c r="A40" s="12"/>
      <c r="B40" s="101"/>
      <c r="C40" s="46"/>
      <c r="D40" s="46"/>
      <c r="E40" s="82"/>
      <c r="F40" s="83"/>
      <c r="G40" s="84"/>
      <c r="H40" s="85">
        <v>44321</v>
      </c>
      <c r="I40" s="86"/>
      <c r="J40" s="87">
        <v>44335</v>
      </c>
    </row>
    <row r="41" spans="1:10" ht="12.95" customHeight="1">
      <c r="A41" s="12"/>
      <c r="B41" s="100" t="s">
        <v>34</v>
      </c>
      <c r="C41" s="28"/>
      <c r="D41" s="28"/>
      <c r="E41" s="88" t="s">
        <v>28</v>
      </c>
      <c r="F41" s="89"/>
      <c r="G41" s="90"/>
      <c r="H41" s="91">
        <v>441740.61</v>
      </c>
      <c r="I41" s="62">
        <f>I34</f>
        <v>10</v>
      </c>
      <c r="J41" s="62">
        <f>H41+I41</f>
        <v>441750.61</v>
      </c>
    </row>
    <row r="42" spans="1:10" ht="12.95" customHeight="1">
      <c r="A42" s="12"/>
      <c r="B42" s="27"/>
      <c r="C42" s="28"/>
      <c r="D42" s="28"/>
      <c r="E42" s="92" t="s">
        <v>23</v>
      </c>
      <c r="F42" s="93"/>
      <c r="G42" s="60"/>
      <c r="H42" s="94">
        <v>393449.22</v>
      </c>
      <c r="I42" s="62">
        <f>I25+I8</f>
        <v>10</v>
      </c>
      <c r="J42" s="61">
        <f>H42+I42</f>
        <v>393459.22</v>
      </c>
    </row>
    <row r="43" spans="1:10" ht="12.95" customHeight="1">
      <c r="A43" s="12"/>
      <c r="B43" s="27"/>
      <c r="C43" s="28"/>
      <c r="D43" s="28"/>
      <c r="E43" s="95" t="s">
        <v>24</v>
      </c>
      <c r="F43" s="84"/>
      <c r="G43" s="96"/>
      <c r="H43" s="94">
        <v>99238.8</v>
      </c>
      <c r="I43" s="62">
        <f>I29+I9</f>
        <v>0</v>
      </c>
      <c r="J43" s="61">
        <f>H43+I43</f>
        <v>99238.8</v>
      </c>
    </row>
    <row r="44" spans="1:10" ht="12.95" customHeight="1">
      <c r="A44" s="12"/>
      <c r="C44" s="46"/>
      <c r="D44" s="46"/>
      <c r="E44" s="97" t="s">
        <v>35</v>
      </c>
      <c r="F44" s="93"/>
      <c r="G44" s="60"/>
      <c r="H44" s="62">
        <f>H42+H43</f>
        <v>492688.01999999996</v>
      </c>
      <c r="I44" s="62">
        <f>SUM(I42:I43)</f>
        <v>10</v>
      </c>
      <c r="J44" s="62">
        <f>SUM(J42:J43)</f>
        <v>492698.01999999996</v>
      </c>
    </row>
    <row r="45" spans="1:10" ht="12.95" customHeight="1">
      <c r="A45" s="12"/>
      <c r="B45" s="12"/>
      <c r="C45" s="46"/>
      <c r="D45" s="46"/>
      <c r="E45" s="95" t="s">
        <v>18</v>
      </c>
      <c r="F45" s="84"/>
      <c r="G45" s="96"/>
      <c r="H45" s="61">
        <f>H41-H44</f>
        <v>-50947.409999999974</v>
      </c>
      <c r="I45" s="62">
        <f>I41-I44</f>
        <v>0</v>
      </c>
      <c r="J45" s="61">
        <f>J41-J44</f>
        <v>-50947.409999999974</v>
      </c>
    </row>
    <row r="46" spans="1:10" ht="12.95" customHeight="1">
      <c r="A46" s="12"/>
      <c r="B46" s="47" t="s">
        <v>40</v>
      </c>
      <c r="C46" s="46"/>
      <c r="D46" s="46"/>
      <c r="E46" s="97" t="s">
        <v>29</v>
      </c>
      <c r="F46" s="93"/>
      <c r="G46" s="60"/>
      <c r="H46" s="98">
        <v>50947.41</v>
      </c>
      <c r="I46" s="62">
        <f>I39</f>
        <v>0</v>
      </c>
      <c r="J46" s="62">
        <f>H46+I46</f>
        <v>50947.41</v>
      </c>
    </row>
    <row r="47" spans="5:10" ht="12.95" customHeight="1">
      <c r="E47" s="99"/>
      <c r="F47" s="99"/>
      <c r="G47" s="99"/>
      <c r="H47" s="99"/>
      <c r="I47" s="99"/>
      <c r="J47" s="99"/>
    </row>
    <row r="48" spans="3:10" ht="12.95" customHeight="1">
      <c r="C48" s="19"/>
      <c r="E48" s="99"/>
      <c r="F48" s="99"/>
      <c r="G48" s="99"/>
      <c r="H48" s="99"/>
      <c r="I48" s="99"/>
      <c r="J48" s="99"/>
    </row>
    <row r="49" ht="12.95" customHeight="1">
      <c r="C49" s="19"/>
    </row>
    <row r="50" ht="12.95" customHeight="1">
      <c r="C50" s="19"/>
    </row>
    <row r="51" ht="12.95" customHeight="1">
      <c r="C51" s="19"/>
    </row>
    <row r="52" ht="12.95" customHeight="1">
      <c r="C52" s="19"/>
    </row>
    <row r="53" ht="12.95" customHeight="1">
      <c r="C53" s="19"/>
    </row>
    <row r="54" ht="12.95" customHeight="1">
      <c r="C54" s="19"/>
    </row>
    <row r="55" ht="12.95" customHeight="1">
      <c r="C55" s="19"/>
    </row>
    <row r="56" ht="12.95" customHeight="1">
      <c r="C56" s="19"/>
    </row>
    <row r="57" ht="12.95" customHeight="1">
      <c r="C57" s="19"/>
    </row>
    <row r="58" ht="12.95" customHeight="1">
      <c r="C58" s="19"/>
    </row>
  </sheetData>
  <mergeCells count="22">
    <mergeCell ref="A23:A24"/>
    <mergeCell ref="A5:A6"/>
    <mergeCell ref="E10:G10"/>
    <mergeCell ref="A12:A16"/>
    <mergeCell ref="B2:B3"/>
    <mergeCell ref="E2:E3"/>
    <mergeCell ref="A17:A22"/>
    <mergeCell ref="F2:F3"/>
    <mergeCell ref="G2:G3"/>
    <mergeCell ref="E7:G7"/>
    <mergeCell ref="E8:G8"/>
    <mergeCell ref="E9:G9"/>
    <mergeCell ref="E39:H39"/>
    <mergeCell ref="E34:H34"/>
    <mergeCell ref="E25:G25"/>
    <mergeCell ref="A27:A28"/>
    <mergeCell ref="E29:G29"/>
    <mergeCell ref="E32:G32"/>
    <mergeCell ref="E35:H35"/>
    <mergeCell ref="E36:H36"/>
    <mergeCell ref="E37:H37"/>
    <mergeCell ref="E38:H38"/>
  </mergeCells>
  <conditionalFormatting sqref="B1">
    <cfRule type="expression" priority="31" dxfId="2" stopIfTrue="1">
      <formula>$K1="Z"</formula>
    </cfRule>
    <cfRule type="expression" priority="32" dxfId="1" stopIfTrue="1">
      <formula>$K1="T"</formula>
    </cfRule>
    <cfRule type="expression" priority="33" dxfId="0" stopIfTrue="1">
      <formula>$K1="Y"</formula>
    </cfRule>
  </conditionalFormatting>
  <conditionalFormatting sqref="C7:D9 B1">
    <cfRule type="expression" priority="25" dxfId="2" stopIfTrue="1">
      <formula>#REF!="Z"</formula>
    </cfRule>
    <cfRule type="expression" priority="26" dxfId="1" stopIfTrue="1">
      <formula>#REF!="T"</formula>
    </cfRule>
    <cfRule type="expression" priority="27" dxfId="0" stopIfTrue="1">
      <formula>#REF!="Y"</formula>
    </cfRule>
  </conditionalFormatting>
  <conditionalFormatting sqref="H42">
    <cfRule type="expression" priority="22" dxfId="2" stopIfTrue="1">
      <formula>$J42="Z"</formula>
    </cfRule>
    <cfRule type="expression" priority="23" dxfId="1" stopIfTrue="1">
      <formula>$J42="T"</formula>
    </cfRule>
    <cfRule type="expression" priority="24" dxfId="0" stopIfTrue="1">
      <formula>$J42="Y"</formula>
    </cfRule>
  </conditionalFormatting>
  <conditionalFormatting sqref="H43">
    <cfRule type="expression" priority="19" dxfId="2" stopIfTrue="1">
      <formula>$J43="Z"</formula>
    </cfRule>
    <cfRule type="expression" priority="20" dxfId="1" stopIfTrue="1">
      <formula>$J43="T"</formula>
    </cfRule>
    <cfRule type="expression" priority="21" dxfId="0" stopIfTrue="1">
      <formula>$J43="Y"</formula>
    </cfRule>
  </conditionalFormatting>
  <conditionalFormatting sqref="H41">
    <cfRule type="expression" priority="16" dxfId="2" stopIfTrue="1">
      <formula>$J41="Z"</formula>
    </cfRule>
    <cfRule type="expression" priority="17" dxfId="1" stopIfTrue="1">
      <formula>$J41="T"</formula>
    </cfRule>
    <cfRule type="expression" priority="18" dxfId="0" stopIfTrue="1">
      <formula>$J41="Y"</formula>
    </cfRule>
  </conditionalFormatting>
  <conditionalFormatting sqref="H42">
    <cfRule type="expression" priority="13" dxfId="2" stopIfTrue="1">
      <formula>$J42="Z"</formula>
    </cfRule>
    <cfRule type="expression" priority="14" dxfId="1" stopIfTrue="1">
      <formula>$J42="T"</formula>
    </cfRule>
    <cfRule type="expression" priority="15" dxfId="0" stopIfTrue="1">
      <formula>$J42="Y"</formula>
    </cfRule>
  </conditionalFormatting>
  <conditionalFormatting sqref="H43">
    <cfRule type="expression" priority="10" dxfId="2" stopIfTrue="1">
      <formula>$J43="Z"</formula>
    </cfRule>
    <cfRule type="expression" priority="11" dxfId="1" stopIfTrue="1">
      <formula>$J43="T"</formula>
    </cfRule>
    <cfRule type="expression" priority="12" dxfId="0" stopIfTrue="1">
      <formula>$J43="Y"</formula>
    </cfRule>
  </conditionalFormatting>
  <conditionalFormatting sqref="B2">
    <cfRule type="expression" priority="7" dxfId="2" stopIfTrue="1">
      <formula>$K2="Z"</formula>
    </cfRule>
    <cfRule type="expression" priority="8" dxfId="1" stopIfTrue="1">
      <formula>$K2="T"</formula>
    </cfRule>
    <cfRule type="expression" priority="9" dxfId="0" stopIfTrue="1">
      <formula>$K2="Y"</formula>
    </cfRule>
  </conditionalFormatting>
  <conditionalFormatting sqref="B2">
    <cfRule type="expression" priority="4" dxfId="2" stopIfTrue="1">
      <formula>$K2="Z"</formula>
    </cfRule>
    <cfRule type="expression" priority="5" dxfId="1" stopIfTrue="1">
      <formula>$K2="T"</formula>
    </cfRule>
    <cfRule type="expression" priority="6" dxfId="0" stopIfTrue="1">
      <formula>$K2="Y"</formula>
    </cfRule>
  </conditionalFormatting>
  <conditionalFormatting sqref="B2">
    <cfRule type="expression" priority="1" dxfId="2" stopIfTrue="1">
      <formula>#REF!="Z"</formula>
    </cfRule>
    <cfRule type="expression" priority="2" dxfId="1" stopIfTrue="1">
      <formula>#REF!="T"</formula>
    </cfRule>
    <cfRule type="expression" priority="3" dxfId="0" stopIfTrue="1">
      <formula>#REF!="Y"</formula>
    </cfRule>
  </conditionalFormatting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 topLeftCell="A1">
      <selection activeCell="A23" sqref="A23:J27"/>
    </sheetView>
  </sheetViews>
  <sheetFormatPr defaultColWidth="9.140625" defaultRowHeight="15"/>
  <cols>
    <col min="1" max="1" width="4.00390625" style="105" customWidth="1"/>
    <col min="2" max="2" width="74.8515625" style="105" customWidth="1"/>
    <col min="3" max="3" width="4.140625" style="52" customWidth="1"/>
    <col min="4" max="4" width="9.421875" style="105" customWidth="1"/>
    <col min="5" max="5" width="6.7109375" style="105" customWidth="1"/>
    <col min="6" max="6" width="6.57421875" style="105" customWidth="1"/>
    <col min="7" max="7" width="7.28125" style="105" customWidth="1"/>
    <col min="8" max="8" width="10.57421875" style="105" customWidth="1"/>
    <col min="9" max="9" width="9.00390625" style="105" customWidth="1"/>
    <col min="10" max="10" width="10.421875" style="105" customWidth="1"/>
    <col min="11" max="16384" width="9.140625" style="105" customWidth="1"/>
  </cols>
  <sheetData>
    <row r="1" spans="1:10" ht="18" customHeight="1">
      <c r="A1" s="106" t="s">
        <v>71</v>
      </c>
      <c r="B1" s="106"/>
      <c r="C1" s="106"/>
      <c r="D1" s="106"/>
      <c r="E1" s="106"/>
      <c r="F1" s="106"/>
      <c r="G1" s="83"/>
      <c r="H1" s="107"/>
      <c r="I1" s="107"/>
      <c r="J1" s="108"/>
    </row>
    <row r="2" spans="1:10" ht="12.75" customHeight="1">
      <c r="A2" s="103" t="s">
        <v>0</v>
      </c>
      <c r="B2" s="160" t="s">
        <v>1</v>
      </c>
      <c r="C2" s="103"/>
      <c r="D2" s="103" t="s">
        <v>2</v>
      </c>
      <c r="E2" s="160" t="s">
        <v>3</v>
      </c>
      <c r="F2" s="160" t="s">
        <v>4</v>
      </c>
      <c r="G2" s="160" t="s">
        <v>5</v>
      </c>
      <c r="H2" s="103" t="s">
        <v>6</v>
      </c>
      <c r="I2" s="103" t="s">
        <v>7</v>
      </c>
      <c r="J2" s="103" t="s">
        <v>8</v>
      </c>
    </row>
    <row r="3" spans="1:10" ht="12.75" customHeight="1">
      <c r="A3" s="104" t="s">
        <v>9</v>
      </c>
      <c r="B3" s="161"/>
      <c r="C3" s="104"/>
      <c r="D3" s="104" t="s">
        <v>10</v>
      </c>
      <c r="E3" s="161"/>
      <c r="F3" s="161"/>
      <c r="G3" s="161"/>
      <c r="H3" s="104" t="s">
        <v>11</v>
      </c>
      <c r="I3" s="104" t="s">
        <v>39</v>
      </c>
      <c r="J3" s="104" t="s">
        <v>11</v>
      </c>
    </row>
    <row r="4" spans="1:10" ht="12.75" customHeight="1">
      <c r="A4" s="109" t="s">
        <v>12</v>
      </c>
      <c r="B4" s="93"/>
      <c r="C4" s="110"/>
      <c r="D4" s="110"/>
      <c r="E4" s="110"/>
      <c r="F4" s="110"/>
      <c r="G4" s="110"/>
      <c r="H4" s="110"/>
      <c r="I4" s="111"/>
      <c r="J4" s="102"/>
    </row>
    <row r="5" spans="1:10" ht="12.75" customHeight="1">
      <c r="A5" s="156" t="s">
        <v>13</v>
      </c>
      <c r="B5" s="69" t="s">
        <v>76</v>
      </c>
      <c r="C5" s="68" t="s">
        <v>54</v>
      </c>
      <c r="D5" s="64"/>
      <c r="E5" s="64">
        <v>3314</v>
      </c>
      <c r="F5" s="64">
        <v>2324</v>
      </c>
      <c r="G5" s="59" t="s">
        <v>72</v>
      </c>
      <c r="H5" s="67">
        <v>0</v>
      </c>
      <c r="I5" s="78">
        <v>1.62</v>
      </c>
      <c r="J5" s="65">
        <f>H5+I5</f>
        <v>1.62</v>
      </c>
    </row>
    <row r="6" spans="1:10" ht="12.75" customHeight="1">
      <c r="A6" s="159"/>
      <c r="B6" s="58" t="s">
        <v>77</v>
      </c>
      <c r="C6" s="70"/>
      <c r="D6" s="102"/>
      <c r="E6" s="102">
        <v>3314</v>
      </c>
      <c r="F6" s="102">
        <v>5167</v>
      </c>
      <c r="G6" s="57" t="s">
        <v>73</v>
      </c>
      <c r="H6" s="63">
        <v>15</v>
      </c>
      <c r="I6" s="79">
        <v>-8.38</v>
      </c>
      <c r="J6" s="61">
        <f>H6+I6</f>
        <v>6.619999999999999</v>
      </c>
    </row>
    <row r="7" spans="1:10" ht="12.75" customHeight="1">
      <c r="A7" s="157"/>
      <c r="B7" s="69" t="s">
        <v>78</v>
      </c>
      <c r="C7" s="68" t="s">
        <v>54</v>
      </c>
      <c r="D7" s="59"/>
      <c r="E7" s="64">
        <v>33143</v>
      </c>
      <c r="F7" s="64">
        <v>5424</v>
      </c>
      <c r="G7" s="59" t="s">
        <v>73</v>
      </c>
      <c r="H7" s="67">
        <v>0</v>
      </c>
      <c r="I7" s="78">
        <v>10</v>
      </c>
      <c r="J7" s="65">
        <f>H7+I7</f>
        <v>10</v>
      </c>
    </row>
    <row r="8" spans="1:10" ht="12.75" customHeight="1">
      <c r="A8" s="21"/>
      <c r="B8" s="112"/>
      <c r="C8" s="113"/>
      <c r="D8" s="113"/>
      <c r="E8" s="163" t="s">
        <v>15</v>
      </c>
      <c r="F8" s="163"/>
      <c r="G8" s="163"/>
      <c r="H8" s="114">
        <f>H5</f>
        <v>0</v>
      </c>
      <c r="I8" s="114">
        <f>I5</f>
        <v>1.62</v>
      </c>
      <c r="J8" s="114">
        <f>J5</f>
        <v>1.62</v>
      </c>
    </row>
    <row r="9" spans="1:10" ht="12.75" customHeight="1">
      <c r="A9" s="21"/>
      <c r="B9" s="115" t="s">
        <v>33</v>
      </c>
      <c r="C9" s="113"/>
      <c r="D9" s="113"/>
      <c r="E9" s="164" t="s">
        <v>16</v>
      </c>
      <c r="F9" s="164"/>
      <c r="G9" s="164"/>
      <c r="H9" s="114">
        <f>H7</f>
        <v>0</v>
      </c>
      <c r="I9" s="114">
        <f>I6+I7</f>
        <v>1.6199999999999992</v>
      </c>
      <c r="J9" s="114">
        <f aca="true" t="shared" si="0" ref="J9">J7</f>
        <v>10</v>
      </c>
    </row>
    <row r="10" spans="1:10" ht="12.75" customHeight="1">
      <c r="A10" s="21"/>
      <c r="B10" s="116"/>
      <c r="C10" s="113"/>
      <c r="D10" s="113"/>
      <c r="E10" s="164" t="s">
        <v>17</v>
      </c>
      <c r="F10" s="164"/>
      <c r="G10" s="164"/>
      <c r="H10" s="114">
        <v>0</v>
      </c>
      <c r="I10" s="114">
        <v>0</v>
      </c>
      <c r="J10" s="114">
        <f aca="true" t="shared" si="1" ref="J10">H10+I10</f>
        <v>0</v>
      </c>
    </row>
    <row r="11" spans="1:10" ht="12.75" customHeight="1">
      <c r="A11" s="95"/>
      <c r="B11" s="84"/>
      <c r="C11" s="117"/>
      <c r="D11" s="117"/>
      <c r="E11" s="164" t="s">
        <v>18</v>
      </c>
      <c r="F11" s="164"/>
      <c r="G11" s="164"/>
      <c r="H11" s="71">
        <v>0</v>
      </c>
      <c r="I11" s="71">
        <v>0</v>
      </c>
      <c r="J11" s="71">
        <v>0</v>
      </c>
    </row>
    <row r="12" spans="1:10" ht="12.75" customHeight="1">
      <c r="A12" s="118" t="s">
        <v>19</v>
      </c>
      <c r="B12" s="84"/>
      <c r="C12" s="117"/>
      <c r="D12" s="117"/>
      <c r="E12" s="119"/>
      <c r="F12" s="84"/>
      <c r="G12" s="84"/>
      <c r="H12" s="120"/>
      <c r="I12" s="120"/>
      <c r="J12" s="121"/>
    </row>
    <row r="13" spans="1:10" ht="12.75" customHeight="1">
      <c r="A13" s="156" t="s">
        <v>13</v>
      </c>
      <c r="B13" s="58" t="s">
        <v>84</v>
      </c>
      <c r="C13" s="102"/>
      <c r="D13" s="102"/>
      <c r="E13" s="102">
        <v>3412</v>
      </c>
      <c r="F13" s="102">
        <v>5169</v>
      </c>
      <c r="G13" s="57" t="s">
        <v>74</v>
      </c>
      <c r="H13" s="61">
        <v>1350</v>
      </c>
      <c r="I13" s="62">
        <v>-26.1</v>
      </c>
      <c r="J13" s="63">
        <f aca="true" t="shared" si="2" ref="J13:J20">H13+I13</f>
        <v>1323.9</v>
      </c>
    </row>
    <row r="14" spans="1:10" ht="12.75" customHeight="1">
      <c r="A14" s="159"/>
      <c r="B14" s="54" t="s">
        <v>81</v>
      </c>
      <c r="C14" s="53" t="s">
        <v>54</v>
      </c>
      <c r="D14" s="51"/>
      <c r="E14" s="56">
        <v>3412</v>
      </c>
      <c r="F14" s="55">
        <v>5172</v>
      </c>
      <c r="G14" s="59" t="s">
        <v>74</v>
      </c>
      <c r="H14" s="65">
        <v>0</v>
      </c>
      <c r="I14" s="66">
        <v>26.1</v>
      </c>
      <c r="J14" s="67">
        <f t="shared" si="2"/>
        <v>26.1</v>
      </c>
    </row>
    <row r="15" spans="1:10" ht="12.75" customHeight="1">
      <c r="A15" s="159"/>
      <c r="B15" s="74" t="s">
        <v>83</v>
      </c>
      <c r="C15" s="75"/>
      <c r="D15" s="74"/>
      <c r="E15" s="73">
        <v>3429</v>
      </c>
      <c r="F15" s="73">
        <v>5169</v>
      </c>
      <c r="G15" s="57" t="s">
        <v>75</v>
      </c>
      <c r="H15" s="61">
        <v>940</v>
      </c>
      <c r="I15" s="62">
        <v>-12.1</v>
      </c>
      <c r="J15" s="63">
        <f t="shared" si="2"/>
        <v>927.9</v>
      </c>
    </row>
    <row r="16" spans="1:10" ht="12.75" customHeight="1">
      <c r="A16" s="159"/>
      <c r="B16" s="54" t="s">
        <v>82</v>
      </c>
      <c r="C16" s="53" t="s">
        <v>54</v>
      </c>
      <c r="D16" s="54"/>
      <c r="E16" s="55">
        <v>3429</v>
      </c>
      <c r="F16" s="55">
        <v>5172</v>
      </c>
      <c r="G16" s="59" t="s">
        <v>75</v>
      </c>
      <c r="H16" s="65">
        <v>0</v>
      </c>
      <c r="I16" s="66">
        <v>12.1</v>
      </c>
      <c r="J16" s="67">
        <f t="shared" si="2"/>
        <v>12.1</v>
      </c>
    </row>
    <row r="17" spans="1:10" ht="12.75" customHeight="1">
      <c r="A17" s="151" t="s">
        <v>14</v>
      </c>
      <c r="B17" s="58" t="s">
        <v>85</v>
      </c>
      <c r="C17" s="72"/>
      <c r="D17" s="74"/>
      <c r="E17" s="73">
        <v>3716</v>
      </c>
      <c r="F17" s="73">
        <v>5169</v>
      </c>
      <c r="G17" s="57"/>
      <c r="H17" s="61">
        <v>300</v>
      </c>
      <c r="I17" s="62">
        <v>-50</v>
      </c>
      <c r="J17" s="63">
        <f t="shared" si="2"/>
        <v>250</v>
      </c>
    </row>
    <row r="18" spans="1:10" ht="12.75" customHeight="1">
      <c r="A18" s="151"/>
      <c r="B18" s="69" t="s">
        <v>86</v>
      </c>
      <c r="C18" s="53" t="s">
        <v>54</v>
      </c>
      <c r="D18" s="54"/>
      <c r="E18" s="55">
        <v>3716</v>
      </c>
      <c r="F18" s="55">
        <v>5171</v>
      </c>
      <c r="G18" s="59"/>
      <c r="H18" s="65">
        <v>0</v>
      </c>
      <c r="I18" s="66">
        <v>50</v>
      </c>
      <c r="J18" s="67">
        <f t="shared" si="2"/>
        <v>50</v>
      </c>
    </row>
    <row r="19" spans="1:10" ht="12.75" customHeight="1">
      <c r="A19" s="151" t="s">
        <v>37</v>
      </c>
      <c r="B19" s="58" t="s">
        <v>89</v>
      </c>
      <c r="C19" s="72"/>
      <c r="D19" s="74"/>
      <c r="E19" s="73">
        <v>3113</v>
      </c>
      <c r="F19" s="73">
        <v>5171</v>
      </c>
      <c r="G19" s="57" t="s">
        <v>87</v>
      </c>
      <c r="H19" s="61">
        <v>695</v>
      </c>
      <c r="I19" s="62">
        <v>-32</v>
      </c>
      <c r="J19" s="63">
        <f t="shared" si="2"/>
        <v>663</v>
      </c>
    </row>
    <row r="20" spans="1:10" ht="12.75" customHeight="1">
      <c r="A20" s="151"/>
      <c r="B20" s="69" t="s">
        <v>100</v>
      </c>
      <c r="C20" s="80" t="s">
        <v>54</v>
      </c>
      <c r="D20" s="54"/>
      <c r="E20" s="55">
        <v>3421</v>
      </c>
      <c r="F20" s="55">
        <v>5166</v>
      </c>
      <c r="G20" s="59" t="s">
        <v>88</v>
      </c>
      <c r="H20" s="65">
        <v>0</v>
      </c>
      <c r="I20" s="66">
        <v>32</v>
      </c>
      <c r="J20" s="67">
        <f t="shared" si="2"/>
        <v>32</v>
      </c>
    </row>
    <row r="21" spans="1:10" ht="12.75" customHeight="1">
      <c r="A21" s="95"/>
      <c r="B21" s="84"/>
      <c r="C21" s="117"/>
      <c r="D21" s="117"/>
      <c r="E21" s="148" t="s">
        <v>20</v>
      </c>
      <c r="F21" s="149"/>
      <c r="G21" s="150"/>
      <c r="H21" s="71">
        <f>SUM(H13:H20)</f>
        <v>3285</v>
      </c>
      <c r="I21" s="71">
        <f>SUM(I13:I20)</f>
        <v>0</v>
      </c>
      <c r="J21" s="71">
        <f>SUM(J13:J20)</f>
        <v>3285</v>
      </c>
    </row>
    <row r="22" spans="1:10" ht="12.75" customHeight="1">
      <c r="A22" s="122" t="s">
        <v>21</v>
      </c>
      <c r="B22" s="84"/>
      <c r="C22" s="117"/>
      <c r="D22" s="117"/>
      <c r="E22" s="119"/>
      <c r="F22" s="84"/>
      <c r="G22" s="84"/>
      <c r="H22" s="120"/>
      <c r="I22" s="120"/>
      <c r="J22" s="123"/>
    </row>
    <row r="23" spans="1:10" ht="12.75" customHeight="1">
      <c r="A23" s="156" t="s">
        <v>13</v>
      </c>
      <c r="B23" s="58" t="s">
        <v>96</v>
      </c>
      <c r="C23" s="102"/>
      <c r="D23" s="102"/>
      <c r="E23" s="102">
        <v>3611</v>
      </c>
      <c r="F23" s="102">
        <v>6121</v>
      </c>
      <c r="G23" s="57" t="s">
        <v>90</v>
      </c>
      <c r="H23" s="61">
        <v>7200</v>
      </c>
      <c r="I23" s="62">
        <v>-4560</v>
      </c>
      <c r="J23" s="61">
        <f>H23+I23</f>
        <v>2640</v>
      </c>
    </row>
    <row r="24" spans="1:10" ht="12.75" customHeight="1">
      <c r="A24" s="159"/>
      <c r="B24" s="58" t="s">
        <v>97</v>
      </c>
      <c r="C24" s="102"/>
      <c r="D24" s="102"/>
      <c r="E24" s="102">
        <v>3429</v>
      </c>
      <c r="F24" s="102">
        <v>6121</v>
      </c>
      <c r="G24" s="57" t="s">
        <v>91</v>
      </c>
      <c r="H24" s="61">
        <v>7541</v>
      </c>
      <c r="I24" s="62">
        <v>4500</v>
      </c>
      <c r="J24" s="61">
        <f aca="true" t="shared" si="3" ref="J24:J27">H24+I24</f>
        <v>12041</v>
      </c>
    </row>
    <row r="25" spans="1:10" ht="12.75" customHeight="1">
      <c r="A25" s="159"/>
      <c r="B25" s="58" t="s">
        <v>98</v>
      </c>
      <c r="C25" s="102"/>
      <c r="D25" s="102"/>
      <c r="E25" s="102">
        <v>2212</v>
      </c>
      <c r="F25" s="102">
        <v>6121</v>
      </c>
      <c r="G25" s="57" t="s">
        <v>92</v>
      </c>
      <c r="H25" s="61">
        <v>61</v>
      </c>
      <c r="I25" s="62">
        <v>60</v>
      </c>
      <c r="J25" s="61">
        <f t="shared" si="3"/>
        <v>121</v>
      </c>
    </row>
    <row r="26" spans="1:10" ht="12.75" customHeight="1">
      <c r="A26" s="159"/>
      <c r="B26" s="58" t="s">
        <v>99</v>
      </c>
      <c r="C26" s="102"/>
      <c r="D26" s="102"/>
      <c r="E26" s="102">
        <v>3639</v>
      </c>
      <c r="F26" s="102">
        <v>6121</v>
      </c>
      <c r="G26" s="57" t="s">
        <v>93</v>
      </c>
      <c r="H26" s="61">
        <v>415.5</v>
      </c>
      <c r="I26" s="62">
        <v>-60</v>
      </c>
      <c r="J26" s="61">
        <f t="shared" si="3"/>
        <v>355.5</v>
      </c>
    </row>
    <row r="27" spans="1:10" ht="12.75" customHeight="1">
      <c r="A27" s="157"/>
      <c r="B27" s="69" t="s">
        <v>95</v>
      </c>
      <c r="C27" s="68" t="s">
        <v>54</v>
      </c>
      <c r="D27" s="64"/>
      <c r="E27" s="64">
        <v>3639</v>
      </c>
      <c r="F27" s="64">
        <v>6121</v>
      </c>
      <c r="G27" s="59" t="s">
        <v>94</v>
      </c>
      <c r="H27" s="65">
        <v>0</v>
      </c>
      <c r="I27" s="66">
        <v>60</v>
      </c>
      <c r="J27" s="65">
        <f t="shared" si="3"/>
        <v>60</v>
      </c>
    </row>
    <row r="28" spans="1:10" ht="12.75" customHeight="1">
      <c r="A28" s="117"/>
      <c r="B28" s="84"/>
      <c r="C28" s="117"/>
      <c r="D28" s="117"/>
      <c r="E28" s="165" t="s">
        <v>22</v>
      </c>
      <c r="F28" s="165"/>
      <c r="G28" s="165"/>
      <c r="H28" s="124">
        <f>SUM(H23:H27)</f>
        <v>15217.5</v>
      </c>
      <c r="I28" s="124">
        <f>SUM(I23:I27)</f>
        <v>0</v>
      </c>
      <c r="J28" s="124">
        <f>SUM(J23:J27)</f>
        <v>15217.5</v>
      </c>
    </row>
    <row r="29" spans="1:10" ht="12.75" customHeight="1">
      <c r="A29" s="116" t="s">
        <v>31</v>
      </c>
      <c r="B29" s="84"/>
      <c r="C29" s="117"/>
      <c r="D29" s="117"/>
      <c r="E29" s="125"/>
      <c r="F29" s="125"/>
      <c r="G29" s="125"/>
      <c r="H29" s="126"/>
      <c r="I29" s="127"/>
      <c r="J29" s="126"/>
    </row>
    <row r="30" spans="1:10" ht="12.75" customHeight="1">
      <c r="A30" s="102" t="s">
        <v>13</v>
      </c>
      <c r="B30" s="58"/>
      <c r="C30" s="102"/>
      <c r="D30" s="102"/>
      <c r="E30" s="128"/>
      <c r="F30" s="128"/>
      <c r="G30" s="128"/>
      <c r="H30" s="63">
        <v>0</v>
      </c>
      <c r="I30" s="79">
        <v>0</v>
      </c>
      <c r="J30" s="63">
        <f>H30+I30</f>
        <v>0</v>
      </c>
    </row>
    <row r="31" spans="1:10" ht="12.75" customHeight="1">
      <c r="A31" s="117"/>
      <c r="B31" s="84"/>
      <c r="C31" s="117"/>
      <c r="D31" s="117"/>
      <c r="E31" s="166" t="s">
        <v>32</v>
      </c>
      <c r="F31" s="167"/>
      <c r="G31" s="168"/>
      <c r="H31" s="129">
        <v>0</v>
      </c>
      <c r="I31" s="79">
        <f>SUM(I30:I30)</f>
        <v>0</v>
      </c>
      <c r="J31" s="130">
        <v>0</v>
      </c>
    </row>
    <row r="32" spans="1:10" ht="12.75" customHeight="1">
      <c r="A32" s="117"/>
      <c r="B32" s="84"/>
      <c r="C32" s="117"/>
      <c r="D32" s="117"/>
      <c r="E32" s="119"/>
      <c r="F32" s="119"/>
      <c r="G32" s="131"/>
      <c r="H32" s="129"/>
      <c r="I32" s="132"/>
      <c r="J32" s="126"/>
    </row>
    <row r="33" spans="1:10" ht="12.75" customHeight="1">
      <c r="A33" s="83"/>
      <c r="B33" s="133" t="s">
        <v>30</v>
      </c>
      <c r="C33" s="117"/>
      <c r="D33" s="117"/>
      <c r="E33" s="169" t="s">
        <v>15</v>
      </c>
      <c r="F33" s="170"/>
      <c r="G33" s="170"/>
      <c r="H33" s="171"/>
      <c r="I33" s="62">
        <f>I8</f>
        <v>1.62</v>
      </c>
      <c r="J33" s="134"/>
    </row>
    <row r="34" spans="1:10" ht="12.75" customHeight="1">
      <c r="A34" s="83"/>
      <c r="B34" s="119"/>
      <c r="C34" s="117"/>
      <c r="D34" s="117"/>
      <c r="E34" s="169" t="s">
        <v>23</v>
      </c>
      <c r="F34" s="170"/>
      <c r="G34" s="170"/>
      <c r="H34" s="171"/>
      <c r="I34" s="62">
        <f>I21+I9</f>
        <v>1.6199999999999992</v>
      </c>
      <c r="J34" s="95"/>
    </row>
    <row r="35" spans="1:10" ht="12.75" customHeight="1">
      <c r="A35" s="83"/>
      <c r="B35" s="119"/>
      <c r="C35" s="117"/>
      <c r="D35" s="117"/>
      <c r="E35" s="169" t="s">
        <v>24</v>
      </c>
      <c r="F35" s="170"/>
      <c r="G35" s="170"/>
      <c r="H35" s="171"/>
      <c r="I35" s="62">
        <f>I28+I10</f>
        <v>0</v>
      </c>
      <c r="J35" s="81"/>
    </row>
    <row r="36" spans="1:10" ht="12.75" customHeight="1">
      <c r="A36" s="83"/>
      <c r="B36" s="119"/>
      <c r="C36" s="117"/>
      <c r="D36" s="117"/>
      <c r="E36" s="169" t="s">
        <v>25</v>
      </c>
      <c r="F36" s="170"/>
      <c r="G36" s="170"/>
      <c r="H36" s="171"/>
      <c r="I36" s="62">
        <f>I34+I35</f>
        <v>1.6199999999999992</v>
      </c>
      <c r="J36" s="81"/>
    </row>
    <row r="37" spans="1:10" ht="12.75" customHeight="1">
      <c r="A37" s="83"/>
      <c r="B37" s="119"/>
      <c r="C37" s="117"/>
      <c r="D37" s="117"/>
      <c r="E37" s="142" t="s">
        <v>26</v>
      </c>
      <c r="F37" s="143"/>
      <c r="G37" s="143"/>
      <c r="H37" s="144"/>
      <c r="I37" s="62">
        <f>I33-I36</f>
        <v>0</v>
      </c>
      <c r="J37" s="81"/>
    </row>
    <row r="38" spans="1:10" ht="12.75" customHeight="1">
      <c r="A38" s="83"/>
      <c r="B38" s="119"/>
      <c r="C38" s="117"/>
      <c r="D38" s="117"/>
      <c r="E38" s="142" t="s">
        <v>27</v>
      </c>
      <c r="F38" s="143"/>
      <c r="G38" s="143"/>
      <c r="H38" s="144"/>
      <c r="I38" s="62">
        <f>I31</f>
        <v>0</v>
      </c>
      <c r="J38" s="81"/>
    </row>
    <row r="39" spans="1:10" ht="12.75" customHeight="1">
      <c r="A39" s="83"/>
      <c r="B39" s="135"/>
      <c r="C39" s="136"/>
      <c r="D39" s="136"/>
      <c r="E39" s="82"/>
      <c r="F39" s="83"/>
      <c r="G39" s="84"/>
      <c r="H39" s="85">
        <v>44335</v>
      </c>
      <c r="I39" s="86"/>
      <c r="J39" s="87">
        <v>44335</v>
      </c>
    </row>
    <row r="40" spans="1:10" ht="12.75" customHeight="1">
      <c r="A40" s="83"/>
      <c r="B40" s="133" t="s">
        <v>34</v>
      </c>
      <c r="C40" s="117"/>
      <c r="D40" s="117"/>
      <c r="E40" s="88" t="s">
        <v>28</v>
      </c>
      <c r="F40" s="89"/>
      <c r="G40" s="90"/>
      <c r="H40" s="62">
        <v>441750.61</v>
      </c>
      <c r="I40" s="62">
        <f>I33</f>
        <v>1.62</v>
      </c>
      <c r="J40" s="62">
        <f>H40+I40</f>
        <v>441752.23</v>
      </c>
    </row>
    <row r="41" spans="1:10" ht="12.75" customHeight="1">
      <c r="A41" s="83"/>
      <c r="B41" s="84"/>
      <c r="C41" s="117"/>
      <c r="D41" s="117"/>
      <c r="E41" s="92" t="s">
        <v>23</v>
      </c>
      <c r="F41" s="93"/>
      <c r="G41" s="60"/>
      <c r="H41" s="61">
        <v>393459.22</v>
      </c>
      <c r="I41" s="62">
        <f>I21+I9</f>
        <v>1.6199999999999992</v>
      </c>
      <c r="J41" s="61">
        <f>H41+I41</f>
        <v>393460.83999999997</v>
      </c>
    </row>
    <row r="42" spans="1:10" ht="12.75" customHeight="1">
      <c r="A42" s="83"/>
      <c r="B42" s="84"/>
      <c r="C42" s="117"/>
      <c r="D42" s="117"/>
      <c r="E42" s="95" t="s">
        <v>24</v>
      </c>
      <c r="F42" s="84"/>
      <c r="G42" s="96"/>
      <c r="H42" s="61">
        <v>99238.8</v>
      </c>
      <c r="I42" s="62">
        <f>I28+I10</f>
        <v>0</v>
      </c>
      <c r="J42" s="61">
        <f>H42+I42</f>
        <v>99238.8</v>
      </c>
    </row>
    <row r="43" spans="1:10" ht="12.75" customHeight="1">
      <c r="A43" s="83"/>
      <c r="B43" s="99"/>
      <c r="C43" s="136"/>
      <c r="D43" s="136"/>
      <c r="E43" s="97" t="s">
        <v>35</v>
      </c>
      <c r="F43" s="93"/>
      <c r="G43" s="60"/>
      <c r="H43" s="62">
        <v>492698.01999999996</v>
      </c>
      <c r="I43" s="62">
        <f>SUM(I41:I42)</f>
        <v>1.6199999999999992</v>
      </c>
      <c r="J43" s="62">
        <f>SUM(J41:J42)</f>
        <v>492699.63999999996</v>
      </c>
    </row>
    <row r="44" spans="1:10" ht="12.75" customHeight="1">
      <c r="A44" s="83"/>
      <c r="B44" s="83"/>
      <c r="C44" s="136"/>
      <c r="D44" s="136"/>
      <c r="E44" s="95" t="s">
        <v>18</v>
      </c>
      <c r="F44" s="84"/>
      <c r="G44" s="96"/>
      <c r="H44" s="61">
        <f>H40-H43</f>
        <v>-50947.409999999974</v>
      </c>
      <c r="I44" s="62">
        <f>I40-I43</f>
        <v>0</v>
      </c>
      <c r="J44" s="61">
        <f>J40-J43</f>
        <v>-50947.409999999974</v>
      </c>
    </row>
    <row r="45" spans="1:10" ht="12.75" customHeight="1">
      <c r="A45" s="83"/>
      <c r="B45" s="137" t="s">
        <v>40</v>
      </c>
      <c r="C45" s="136"/>
      <c r="D45" s="136"/>
      <c r="E45" s="97" t="s">
        <v>29</v>
      </c>
      <c r="F45" s="93"/>
      <c r="G45" s="60"/>
      <c r="H45" s="98">
        <v>50947.41</v>
      </c>
      <c r="I45" s="62">
        <f>I38</f>
        <v>0</v>
      </c>
      <c r="J45" s="62">
        <f>H45+I45</f>
        <v>50947.41</v>
      </c>
    </row>
    <row r="46" ht="12.6" customHeight="1"/>
    <row r="47" ht="12.95" customHeight="1">
      <c r="C47" s="105"/>
    </row>
    <row r="48" ht="12.95" customHeight="1">
      <c r="C48" s="105"/>
    </row>
    <row r="49" ht="12.95" customHeight="1">
      <c r="C49" s="105"/>
    </row>
    <row r="50" ht="12.95" customHeight="1">
      <c r="C50" s="105"/>
    </row>
    <row r="51" ht="12.95" customHeight="1">
      <c r="C51" s="105"/>
    </row>
    <row r="52" ht="12.95" customHeight="1">
      <c r="C52" s="105"/>
    </row>
    <row r="53" ht="12.95" customHeight="1">
      <c r="C53" s="105"/>
    </row>
    <row r="54" ht="12.95" customHeight="1">
      <c r="C54" s="105"/>
    </row>
    <row r="55" ht="12.95" customHeight="1">
      <c r="C55" s="105"/>
    </row>
    <row r="56" ht="12.95" customHeight="1">
      <c r="C56" s="105"/>
    </row>
    <row r="57" ht="12.95" customHeight="1">
      <c r="C57" s="105"/>
    </row>
  </sheetData>
  <mergeCells count="22">
    <mergeCell ref="E35:H35"/>
    <mergeCell ref="E36:H36"/>
    <mergeCell ref="E37:H37"/>
    <mergeCell ref="E38:H38"/>
    <mergeCell ref="E21:G21"/>
    <mergeCell ref="A23:A27"/>
    <mergeCell ref="E28:G28"/>
    <mergeCell ref="E31:G31"/>
    <mergeCell ref="E33:H33"/>
    <mergeCell ref="E34:H34"/>
    <mergeCell ref="A19:A20"/>
    <mergeCell ref="B2:B3"/>
    <mergeCell ref="E2:E3"/>
    <mergeCell ref="F2:F3"/>
    <mergeCell ref="G2:G3"/>
    <mergeCell ref="A5:A7"/>
    <mergeCell ref="E8:G8"/>
    <mergeCell ref="E9:G9"/>
    <mergeCell ref="E10:G10"/>
    <mergeCell ref="E11:G11"/>
    <mergeCell ref="A13:A16"/>
    <mergeCell ref="A17:A18"/>
  </mergeCells>
  <conditionalFormatting sqref="C8:D10">
    <cfRule type="expression" priority="25" dxfId="2" stopIfTrue="1">
      <formula>#REF!="Z"</formula>
    </cfRule>
    <cfRule type="expression" priority="26" dxfId="1" stopIfTrue="1">
      <formula>#REF!="T"</formula>
    </cfRule>
    <cfRule type="expression" priority="27" dxfId="0" stopIfTrue="1">
      <formula>#REF!="Y"</formula>
    </cfRule>
  </conditionalFormatting>
  <conditionalFormatting sqref="B2">
    <cfRule type="expression" priority="7" dxfId="2" stopIfTrue="1">
      <formula>$K2="Z"</formula>
    </cfRule>
    <cfRule type="expression" priority="8" dxfId="1" stopIfTrue="1">
      <formula>$K2="T"</formula>
    </cfRule>
    <cfRule type="expression" priority="9" dxfId="0" stopIfTrue="1">
      <formula>$K2="Y"</formula>
    </cfRule>
  </conditionalFormatting>
  <conditionalFormatting sqref="B2">
    <cfRule type="expression" priority="4" dxfId="2" stopIfTrue="1">
      <formula>$K2="Z"</formula>
    </cfRule>
    <cfRule type="expression" priority="5" dxfId="1" stopIfTrue="1">
      <formula>$K2="T"</formula>
    </cfRule>
    <cfRule type="expression" priority="6" dxfId="0" stopIfTrue="1">
      <formula>$K2="Y"</formula>
    </cfRule>
  </conditionalFormatting>
  <conditionalFormatting sqref="B2">
    <cfRule type="expression" priority="1" dxfId="2" stopIfTrue="1">
      <formula>#REF!="Z"</formula>
    </cfRule>
    <cfRule type="expression" priority="2" dxfId="1" stopIfTrue="1">
      <formula>#REF!="T"</formula>
    </cfRule>
    <cfRule type="expression" priority="3" dxfId="0" stopIfTrue="1">
      <formula>#REF!="Y"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workbookViewId="0" topLeftCell="A22">
      <selection activeCell="M29" sqref="M29"/>
    </sheetView>
  </sheetViews>
  <sheetFormatPr defaultColWidth="9.140625" defaultRowHeight="15"/>
  <cols>
    <col min="1" max="1" width="4.00390625" style="19" customWidth="1"/>
    <col min="2" max="2" width="74.8515625" style="19" customWidth="1"/>
    <col min="3" max="3" width="4.140625" style="52" customWidth="1"/>
    <col min="4" max="4" width="10.421875" style="19" customWidth="1"/>
    <col min="5" max="5" width="6.7109375" style="19" customWidth="1"/>
    <col min="6" max="6" width="6.57421875" style="19" customWidth="1"/>
    <col min="7" max="7" width="7.28125" style="19" customWidth="1"/>
    <col min="8" max="8" width="10.57421875" style="19" customWidth="1"/>
    <col min="9" max="9" width="9.00390625" style="19" customWidth="1"/>
    <col min="10" max="10" width="10.421875" style="19" customWidth="1"/>
    <col min="11" max="16384" width="9.140625" style="19" customWidth="1"/>
  </cols>
  <sheetData>
    <row r="1" spans="1:10" ht="12.95" customHeight="1">
      <c r="A1" s="16" t="s">
        <v>38</v>
      </c>
      <c r="B1" s="17"/>
      <c r="C1" s="18"/>
      <c r="D1" s="18"/>
      <c r="E1" s="12"/>
      <c r="F1" s="12"/>
      <c r="G1" s="12"/>
      <c r="H1" s="17" t="s">
        <v>104</v>
      </c>
      <c r="I1" s="17"/>
      <c r="J1" s="16"/>
    </row>
    <row r="2" spans="1:10" ht="12.95" customHeight="1">
      <c r="A2" s="48" t="s">
        <v>0</v>
      </c>
      <c r="B2" s="160" t="s">
        <v>1</v>
      </c>
      <c r="C2" s="48"/>
      <c r="D2" s="48" t="s">
        <v>2</v>
      </c>
      <c r="E2" s="160" t="s">
        <v>3</v>
      </c>
      <c r="F2" s="160" t="s">
        <v>4</v>
      </c>
      <c r="G2" s="160" t="s">
        <v>5</v>
      </c>
      <c r="H2" s="48" t="s">
        <v>6</v>
      </c>
      <c r="I2" s="48" t="s">
        <v>7</v>
      </c>
      <c r="J2" s="48" t="s">
        <v>8</v>
      </c>
    </row>
    <row r="3" spans="1:10" ht="12.95" customHeight="1">
      <c r="A3" s="49" t="s">
        <v>9</v>
      </c>
      <c r="B3" s="161"/>
      <c r="C3" s="49"/>
      <c r="D3" s="49" t="s">
        <v>10</v>
      </c>
      <c r="E3" s="161"/>
      <c r="F3" s="161"/>
      <c r="G3" s="161"/>
      <c r="H3" s="49" t="s">
        <v>11</v>
      </c>
      <c r="I3" s="49" t="s">
        <v>39</v>
      </c>
      <c r="J3" s="49" t="s">
        <v>11</v>
      </c>
    </row>
    <row r="4" spans="1:10" ht="12.95" customHeight="1">
      <c r="A4" s="20" t="s">
        <v>12</v>
      </c>
      <c r="B4" s="1"/>
      <c r="C4" s="2"/>
      <c r="D4" s="2"/>
      <c r="E4" s="2"/>
      <c r="F4" s="2"/>
      <c r="G4" s="2"/>
      <c r="H4" s="2"/>
      <c r="I4" s="3"/>
      <c r="J4" s="4"/>
    </row>
    <row r="5" spans="1:10" ht="12.95" customHeight="1">
      <c r="A5" s="151" t="s">
        <v>13</v>
      </c>
      <c r="B5" s="69" t="s">
        <v>79</v>
      </c>
      <c r="C5" s="68" t="s">
        <v>54</v>
      </c>
      <c r="D5" s="64"/>
      <c r="E5" s="64">
        <v>5512</v>
      </c>
      <c r="F5" s="64">
        <v>2321</v>
      </c>
      <c r="G5" s="59" t="s">
        <v>61</v>
      </c>
      <c r="H5" s="67">
        <v>0</v>
      </c>
      <c r="I5" s="78">
        <v>10</v>
      </c>
      <c r="J5" s="65">
        <f>H5+I5</f>
        <v>10</v>
      </c>
    </row>
    <row r="6" spans="1:10" ht="12.95" customHeight="1">
      <c r="A6" s="151"/>
      <c r="B6" s="58" t="s">
        <v>80</v>
      </c>
      <c r="C6" s="70"/>
      <c r="D6" s="57"/>
      <c r="E6" s="138">
        <v>5512</v>
      </c>
      <c r="F6" s="138">
        <v>5137</v>
      </c>
      <c r="G6" s="57" t="s">
        <v>61</v>
      </c>
      <c r="H6" s="63">
        <v>40</v>
      </c>
      <c r="I6" s="79">
        <v>10</v>
      </c>
      <c r="J6" s="61">
        <f>H6+I6</f>
        <v>50</v>
      </c>
    </row>
    <row r="7" spans="1:10" ht="12.95" customHeight="1">
      <c r="A7" s="151" t="s">
        <v>14</v>
      </c>
      <c r="B7" s="69" t="s">
        <v>76</v>
      </c>
      <c r="C7" s="68" t="s">
        <v>54</v>
      </c>
      <c r="D7" s="64"/>
      <c r="E7" s="64">
        <v>3314</v>
      </c>
      <c r="F7" s="64">
        <v>2324</v>
      </c>
      <c r="G7" s="59" t="s">
        <v>72</v>
      </c>
      <c r="H7" s="67">
        <v>0</v>
      </c>
      <c r="I7" s="78">
        <v>1.62</v>
      </c>
      <c r="J7" s="65">
        <f>H7+I7</f>
        <v>1.62</v>
      </c>
    </row>
    <row r="8" spans="1:10" ht="12.95" customHeight="1">
      <c r="A8" s="151"/>
      <c r="B8" s="58" t="s">
        <v>77</v>
      </c>
      <c r="C8" s="70"/>
      <c r="D8" s="138"/>
      <c r="E8" s="138">
        <v>3314</v>
      </c>
      <c r="F8" s="138">
        <v>5167</v>
      </c>
      <c r="G8" s="57" t="s">
        <v>73</v>
      </c>
      <c r="H8" s="63">
        <v>15</v>
      </c>
      <c r="I8" s="79">
        <v>-8.38</v>
      </c>
      <c r="J8" s="61">
        <f>H8+I8</f>
        <v>6.619999999999999</v>
      </c>
    </row>
    <row r="9" spans="1:10" ht="12.95" customHeight="1">
      <c r="A9" s="151"/>
      <c r="B9" s="69" t="s">
        <v>78</v>
      </c>
      <c r="C9" s="68" t="s">
        <v>54</v>
      </c>
      <c r="D9" s="59"/>
      <c r="E9" s="64">
        <v>33143</v>
      </c>
      <c r="F9" s="64">
        <v>5424</v>
      </c>
      <c r="G9" s="59" t="s">
        <v>73</v>
      </c>
      <c r="H9" s="67">
        <v>0</v>
      </c>
      <c r="I9" s="78">
        <v>10</v>
      </c>
      <c r="J9" s="65">
        <f>H9+I9</f>
        <v>10</v>
      </c>
    </row>
    <row r="10" spans="1:10" ht="12.95" customHeight="1">
      <c r="A10" s="21"/>
      <c r="B10" s="22"/>
      <c r="C10" s="23"/>
      <c r="D10" s="23"/>
      <c r="E10" s="162" t="s">
        <v>15</v>
      </c>
      <c r="F10" s="162"/>
      <c r="G10" s="162"/>
      <c r="H10" s="10">
        <f>H5+H7</f>
        <v>0</v>
      </c>
      <c r="I10" s="10">
        <f aca="true" t="shared" si="0" ref="I10:J10">I5+I7</f>
        <v>11.620000000000001</v>
      </c>
      <c r="J10" s="10">
        <f t="shared" si="0"/>
        <v>11.620000000000001</v>
      </c>
    </row>
    <row r="11" spans="1:10" ht="12.95" customHeight="1">
      <c r="A11" s="21"/>
      <c r="B11" s="24" t="s">
        <v>33</v>
      </c>
      <c r="C11" s="23"/>
      <c r="D11" s="23"/>
      <c r="E11" s="158" t="s">
        <v>16</v>
      </c>
      <c r="F11" s="158"/>
      <c r="G11" s="158"/>
      <c r="H11" s="10">
        <f>H6+H8+H9</f>
        <v>55</v>
      </c>
      <c r="I11" s="10">
        <f aca="true" t="shared" si="1" ref="I11:J11">I6+I8+I9</f>
        <v>11.62</v>
      </c>
      <c r="J11" s="10">
        <f t="shared" si="1"/>
        <v>66.62</v>
      </c>
    </row>
    <row r="12" spans="1:10" ht="12.95" customHeight="1">
      <c r="A12" s="21"/>
      <c r="B12" s="25"/>
      <c r="C12" s="23"/>
      <c r="D12" s="23"/>
      <c r="E12" s="158" t="s">
        <v>17</v>
      </c>
      <c r="F12" s="158"/>
      <c r="G12" s="158"/>
      <c r="H12" s="10">
        <v>0</v>
      </c>
      <c r="I12" s="10">
        <v>0</v>
      </c>
      <c r="J12" s="10">
        <f aca="true" t="shared" si="2" ref="J12">H12+I12</f>
        <v>0</v>
      </c>
    </row>
    <row r="13" spans="1:10" ht="12.95" customHeight="1">
      <c r="A13" s="26"/>
      <c r="B13" s="27"/>
      <c r="C13" s="28"/>
      <c r="D13" s="28"/>
      <c r="E13" s="158" t="s">
        <v>18</v>
      </c>
      <c r="F13" s="158"/>
      <c r="G13" s="158"/>
      <c r="H13" s="29">
        <v>0</v>
      </c>
      <c r="I13" s="29">
        <v>0</v>
      </c>
      <c r="J13" s="29">
        <v>0</v>
      </c>
    </row>
    <row r="14" spans="1:10" ht="12.95" customHeight="1">
      <c r="A14" s="30" t="s">
        <v>19</v>
      </c>
      <c r="B14" s="27"/>
      <c r="C14" s="28"/>
      <c r="D14" s="28"/>
      <c r="E14" s="31"/>
      <c r="F14" s="27"/>
      <c r="G14" s="27"/>
      <c r="H14" s="32"/>
      <c r="I14" s="32"/>
      <c r="J14" s="33"/>
    </row>
    <row r="15" spans="1:10" ht="12.95" customHeight="1">
      <c r="A15" s="156" t="s">
        <v>13</v>
      </c>
      <c r="B15" s="58" t="s">
        <v>105</v>
      </c>
      <c r="C15" s="138"/>
      <c r="D15" s="138"/>
      <c r="E15" s="138">
        <v>3392</v>
      </c>
      <c r="F15" s="138">
        <v>5222</v>
      </c>
      <c r="G15" s="57" t="s">
        <v>41</v>
      </c>
      <c r="H15" s="61">
        <v>135.65</v>
      </c>
      <c r="I15" s="62">
        <v>-50</v>
      </c>
      <c r="J15" s="63">
        <f aca="true" t="shared" si="3" ref="J15:J35">H15+I15</f>
        <v>85.65</v>
      </c>
    </row>
    <row r="16" spans="1:10" ht="12.95" customHeight="1">
      <c r="A16" s="159"/>
      <c r="B16" s="54" t="s">
        <v>65</v>
      </c>
      <c r="C16" s="53" t="s">
        <v>54</v>
      </c>
      <c r="D16" s="51"/>
      <c r="E16" s="56">
        <v>3399</v>
      </c>
      <c r="F16" s="55">
        <v>5213</v>
      </c>
      <c r="G16" s="59" t="s">
        <v>42</v>
      </c>
      <c r="H16" s="65">
        <v>0</v>
      </c>
      <c r="I16" s="66">
        <v>50</v>
      </c>
      <c r="J16" s="67">
        <f t="shared" si="3"/>
        <v>50</v>
      </c>
    </row>
    <row r="17" spans="1:10" ht="12.95" customHeight="1">
      <c r="A17" s="159"/>
      <c r="B17" s="74" t="s">
        <v>69</v>
      </c>
      <c r="C17" s="75"/>
      <c r="D17" s="74"/>
      <c r="E17" s="73">
        <v>3419</v>
      </c>
      <c r="F17" s="73">
        <v>5222</v>
      </c>
      <c r="G17" s="57" t="s">
        <v>43</v>
      </c>
      <c r="H17" s="61">
        <v>525.7</v>
      </c>
      <c r="I17" s="62">
        <v>-25.4</v>
      </c>
      <c r="J17" s="63">
        <f t="shared" si="3"/>
        <v>500.30000000000007</v>
      </c>
    </row>
    <row r="18" spans="1:10" ht="12.95" customHeight="1">
      <c r="A18" s="159"/>
      <c r="B18" s="74" t="s">
        <v>48</v>
      </c>
      <c r="C18" s="72"/>
      <c r="D18" s="74"/>
      <c r="E18" s="73">
        <v>5512</v>
      </c>
      <c r="F18" s="73">
        <v>5222</v>
      </c>
      <c r="G18" s="57" t="s">
        <v>44</v>
      </c>
      <c r="H18" s="61">
        <v>185</v>
      </c>
      <c r="I18" s="62">
        <v>14.1</v>
      </c>
      <c r="J18" s="63">
        <f t="shared" si="3"/>
        <v>199.1</v>
      </c>
    </row>
    <row r="19" spans="1:10" ht="12.95" customHeight="1">
      <c r="A19" s="159"/>
      <c r="B19" s="74" t="s">
        <v>47</v>
      </c>
      <c r="C19" s="75"/>
      <c r="D19" s="74"/>
      <c r="E19" s="73">
        <v>3419</v>
      </c>
      <c r="F19" s="73">
        <v>5222</v>
      </c>
      <c r="G19" s="57" t="s">
        <v>45</v>
      </c>
      <c r="H19" s="61">
        <v>16.3</v>
      </c>
      <c r="I19" s="62">
        <v>11.3</v>
      </c>
      <c r="J19" s="63">
        <f t="shared" si="3"/>
        <v>27.6</v>
      </c>
    </row>
    <row r="20" spans="1:10" ht="12.95" customHeight="1">
      <c r="A20" s="151" t="s">
        <v>14</v>
      </c>
      <c r="B20" s="58" t="s">
        <v>106</v>
      </c>
      <c r="C20" s="72"/>
      <c r="D20" s="74"/>
      <c r="E20" s="73">
        <v>4357</v>
      </c>
      <c r="F20" s="73">
        <v>5222</v>
      </c>
      <c r="G20" s="57" t="s">
        <v>46</v>
      </c>
      <c r="H20" s="61">
        <v>162.9</v>
      </c>
      <c r="I20" s="62">
        <v>-55.7</v>
      </c>
      <c r="J20" s="63">
        <f t="shared" si="3"/>
        <v>107.2</v>
      </c>
    </row>
    <row r="21" spans="1:10" ht="12.95" customHeight="1">
      <c r="A21" s="151"/>
      <c r="B21" s="69" t="s">
        <v>51</v>
      </c>
      <c r="C21" s="53" t="s">
        <v>54</v>
      </c>
      <c r="D21" s="54"/>
      <c r="E21" s="55">
        <v>4379</v>
      </c>
      <c r="F21" s="55">
        <v>5221</v>
      </c>
      <c r="G21" s="59" t="s">
        <v>50</v>
      </c>
      <c r="H21" s="65">
        <v>0</v>
      </c>
      <c r="I21" s="66">
        <v>6.8</v>
      </c>
      <c r="J21" s="67">
        <f t="shared" si="3"/>
        <v>6.8</v>
      </c>
    </row>
    <row r="22" spans="1:10" ht="12.95" customHeight="1">
      <c r="A22" s="151"/>
      <c r="B22" s="69" t="s">
        <v>52</v>
      </c>
      <c r="C22" s="53" t="s">
        <v>54</v>
      </c>
      <c r="D22" s="54"/>
      <c r="E22" s="55">
        <v>4351</v>
      </c>
      <c r="F22" s="55">
        <v>5222</v>
      </c>
      <c r="G22" s="59" t="s">
        <v>53</v>
      </c>
      <c r="H22" s="65">
        <v>0</v>
      </c>
      <c r="I22" s="66">
        <v>17.8</v>
      </c>
      <c r="J22" s="67">
        <f t="shared" si="3"/>
        <v>17.8</v>
      </c>
    </row>
    <row r="23" spans="1:10" ht="12.95" customHeight="1">
      <c r="A23" s="151"/>
      <c r="B23" s="69" t="s">
        <v>56</v>
      </c>
      <c r="C23" s="53" t="s">
        <v>54</v>
      </c>
      <c r="D23" s="54"/>
      <c r="E23" s="55">
        <v>4371</v>
      </c>
      <c r="F23" s="55">
        <v>5222</v>
      </c>
      <c r="G23" s="59" t="s">
        <v>55</v>
      </c>
      <c r="H23" s="65">
        <v>0</v>
      </c>
      <c r="I23" s="66">
        <v>22.5</v>
      </c>
      <c r="J23" s="67">
        <f t="shared" si="3"/>
        <v>22.5</v>
      </c>
    </row>
    <row r="24" spans="1:10" ht="12.95" customHeight="1">
      <c r="A24" s="151"/>
      <c r="B24" s="69" t="s">
        <v>58</v>
      </c>
      <c r="C24" s="53" t="s">
        <v>54</v>
      </c>
      <c r="D24" s="54"/>
      <c r="E24" s="55">
        <v>4357</v>
      </c>
      <c r="F24" s="55">
        <v>5339</v>
      </c>
      <c r="G24" s="59" t="s">
        <v>57</v>
      </c>
      <c r="H24" s="65">
        <v>0</v>
      </c>
      <c r="I24" s="66">
        <v>4.6</v>
      </c>
      <c r="J24" s="67">
        <f t="shared" si="3"/>
        <v>4.6</v>
      </c>
    </row>
    <row r="25" spans="1:10" ht="12.95" customHeight="1">
      <c r="A25" s="151"/>
      <c r="B25" s="69" t="s">
        <v>60</v>
      </c>
      <c r="C25" s="53" t="s">
        <v>54</v>
      </c>
      <c r="D25" s="54"/>
      <c r="E25" s="55">
        <v>4371</v>
      </c>
      <c r="F25" s="55">
        <v>5339</v>
      </c>
      <c r="G25" s="59" t="s">
        <v>59</v>
      </c>
      <c r="H25" s="65">
        <v>0</v>
      </c>
      <c r="I25" s="66">
        <v>4</v>
      </c>
      <c r="J25" s="67">
        <f t="shared" si="3"/>
        <v>4</v>
      </c>
    </row>
    <row r="26" spans="1:10" ht="12.95" customHeight="1">
      <c r="A26" s="151" t="s">
        <v>37</v>
      </c>
      <c r="B26" s="58" t="s">
        <v>63</v>
      </c>
      <c r="C26" s="72"/>
      <c r="D26" s="74"/>
      <c r="E26" s="73">
        <v>3412</v>
      </c>
      <c r="F26" s="73">
        <v>5169</v>
      </c>
      <c r="G26" s="57" t="s">
        <v>62</v>
      </c>
      <c r="H26" s="61">
        <v>610</v>
      </c>
      <c r="I26" s="62">
        <v>-27</v>
      </c>
      <c r="J26" s="63">
        <f t="shared" si="3"/>
        <v>583</v>
      </c>
    </row>
    <row r="27" spans="1:10" ht="12.95" customHeight="1">
      <c r="A27" s="151"/>
      <c r="B27" s="69" t="s">
        <v>64</v>
      </c>
      <c r="C27" s="80" t="s">
        <v>54</v>
      </c>
      <c r="D27" s="54"/>
      <c r="E27" s="55">
        <v>3412</v>
      </c>
      <c r="F27" s="55">
        <v>5154</v>
      </c>
      <c r="G27" s="59" t="s">
        <v>62</v>
      </c>
      <c r="H27" s="65">
        <v>0</v>
      </c>
      <c r="I27" s="66">
        <v>27</v>
      </c>
      <c r="J27" s="67">
        <f t="shared" si="3"/>
        <v>27</v>
      </c>
    </row>
    <row r="28" spans="1:10" ht="12.95" customHeight="1">
      <c r="A28" s="156" t="s">
        <v>101</v>
      </c>
      <c r="B28" s="58" t="s">
        <v>84</v>
      </c>
      <c r="C28" s="138"/>
      <c r="D28" s="138"/>
      <c r="E28" s="138">
        <v>3412</v>
      </c>
      <c r="F28" s="138">
        <v>5169</v>
      </c>
      <c r="G28" s="57" t="s">
        <v>74</v>
      </c>
      <c r="H28" s="61">
        <v>1350</v>
      </c>
      <c r="I28" s="62">
        <v>-26.1</v>
      </c>
      <c r="J28" s="63">
        <f t="shared" si="3"/>
        <v>1323.9</v>
      </c>
    </row>
    <row r="29" spans="1:10" ht="12.95" customHeight="1">
      <c r="A29" s="159"/>
      <c r="B29" s="54" t="s">
        <v>81</v>
      </c>
      <c r="C29" s="53" t="s">
        <v>54</v>
      </c>
      <c r="D29" s="51"/>
      <c r="E29" s="56">
        <v>3412</v>
      </c>
      <c r="F29" s="55">
        <v>5172</v>
      </c>
      <c r="G29" s="59" t="s">
        <v>74</v>
      </c>
      <c r="H29" s="65">
        <v>0</v>
      </c>
      <c r="I29" s="66">
        <v>26.1</v>
      </c>
      <c r="J29" s="67">
        <f t="shared" si="3"/>
        <v>26.1</v>
      </c>
    </row>
    <row r="30" spans="1:10" ht="12.95" customHeight="1">
      <c r="A30" s="159"/>
      <c r="B30" s="74" t="s">
        <v>83</v>
      </c>
      <c r="C30" s="75"/>
      <c r="D30" s="74"/>
      <c r="E30" s="73">
        <v>3429</v>
      </c>
      <c r="F30" s="73">
        <v>5169</v>
      </c>
      <c r="G30" s="57" t="s">
        <v>75</v>
      </c>
      <c r="H30" s="61">
        <v>940</v>
      </c>
      <c r="I30" s="62">
        <v>-12.1</v>
      </c>
      <c r="J30" s="63">
        <f t="shared" si="3"/>
        <v>927.9</v>
      </c>
    </row>
    <row r="31" spans="1:10" ht="12.95" customHeight="1">
      <c r="A31" s="159"/>
      <c r="B31" s="54" t="s">
        <v>82</v>
      </c>
      <c r="C31" s="53" t="s">
        <v>54</v>
      </c>
      <c r="D31" s="54"/>
      <c r="E31" s="55">
        <v>3429</v>
      </c>
      <c r="F31" s="55">
        <v>5172</v>
      </c>
      <c r="G31" s="59" t="s">
        <v>75</v>
      </c>
      <c r="H31" s="65">
        <v>0</v>
      </c>
      <c r="I31" s="66">
        <v>12.1</v>
      </c>
      <c r="J31" s="67">
        <f t="shared" si="3"/>
        <v>12.1</v>
      </c>
    </row>
    <row r="32" spans="1:10" ht="12.95" customHeight="1">
      <c r="A32" s="151" t="s">
        <v>102</v>
      </c>
      <c r="B32" s="58" t="s">
        <v>85</v>
      </c>
      <c r="C32" s="72"/>
      <c r="D32" s="74"/>
      <c r="E32" s="73">
        <v>3716</v>
      </c>
      <c r="F32" s="73">
        <v>5169</v>
      </c>
      <c r="G32" s="57"/>
      <c r="H32" s="61">
        <v>300</v>
      </c>
      <c r="I32" s="62">
        <v>-50</v>
      </c>
      <c r="J32" s="63">
        <f t="shared" si="3"/>
        <v>250</v>
      </c>
    </row>
    <row r="33" spans="1:10" ht="12.95" customHeight="1">
      <c r="A33" s="151"/>
      <c r="B33" s="69" t="s">
        <v>86</v>
      </c>
      <c r="C33" s="53" t="s">
        <v>54</v>
      </c>
      <c r="D33" s="54"/>
      <c r="E33" s="55">
        <v>3716</v>
      </c>
      <c r="F33" s="55">
        <v>5171</v>
      </c>
      <c r="G33" s="59"/>
      <c r="H33" s="65">
        <v>0</v>
      </c>
      <c r="I33" s="66">
        <v>50</v>
      </c>
      <c r="J33" s="67">
        <f t="shared" si="3"/>
        <v>50</v>
      </c>
    </row>
    <row r="34" spans="1:10" ht="12.95" customHeight="1">
      <c r="A34" s="151" t="s">
        <v>103</v>
      </c>
      <c r="B34" s="58" t="s">
        <v>89</v>
      </c>
      <c r="C34" s="72"/>
      <c r="D34" s="74"/>
      <c r="E34" s="73">
        <v>3113</v>
      </c>
      <c r="F34" s="73">
        <v>5171</v>
      </c>
      <c r="G34" s="57" t="s">
        <v>87</v>
      </c>
      <c r="H34" s="61">
        <v>695</v>
      </c>
      <c r="I34" s="62">
        <v>-32</v>
      </c>
      <c r="J34" s="63">
        <f t="shared" si="3"/>
        <v>663</v>
      </c>
    </row>
    <row r="35" spans="1:10" ht="12.95" customHeight="1">
      <c r="A35" s="151"/>
      <c r="B35" s="69" t="s">
        <v>100</v>
      </c>
      <c r="C35" s="80" t="s">
        <v>54</v>
      </c>
      <c r="D35" s="54"/>
      <c r="E35" s="55">
        <v>3421</v>
      </c>
      <c r="F35" s="55">
        <v>5166</v>
      </c>
      <c r="G35" s="59" t="s">
        <v>88</v>
      </c>
      <c r="H35" s="65">
        <v>0</v>
      </c>
      <c r="I35" s="66">
        <v>32</v>
      </c>
      <c r="J35" s="67">
        <f t="shared" si="3"/>
        <v>32</v>
      </c>
    </row>
    <row r="36" spans="1:10" ht="12.95" customHeight="1">
      <c r="A36" s="26"/>
      <c r="B36" s="27"/>
      <c r="C36" s="28"/>
      <c r="D36" s="28"/>
      <c r="E36" s="148" t="s">
        <v>20</v>
      </c>
      <c r="F36" s="149"/>
      <c r="G36" s="150"/>
      <c r="H36" s="71">
        <f>SUM(H15:H35)</f>
        <v>4920.55</v>
      </c>
      <c r="I36" s="71">
        <f aca="true" t="shared" si="4" ref="I36:J36">SUM(I15:I35)</f>
        <v>0</v>
      </c>
      <c r="J36" s="71">
        <f t="shared" si="4"/>
        <v>4920.55</v>
      </c>
    </row>
    <row r="37" spans="1:10" ht="12.95" customHeight="1">
      <c r="A37" s="34" t="s">
        <v>21</v>
      </c>
      <c r="B37" s="27"/>
      <c r="C37" s="28"/>
      <c r="D37" s="28"/>
      <c r="E37" s="31"/>
      <c r="F37" s="27"/>
      <c r="G37" s="27"/>
      <c r="H37" s="32"/>
      <c r="I37" s="32"/>
      <c r="J37" s="35"/>
    </row>
    <row r="38" spans="1:10" ht="12.95" customHeight="1">
      <c r="A38" s="156" t="s">
        <v>13</v>
      </c>
      <c r="B38" s="50" t="s">
        <v>66</v>
      </c>
      <c r="C38" s="4"/>
      <c r="D38" s="4"/>
      <c r="E38" s="4">
        <v>2212</v>
      </c>
      <c r="F38" s="4">
        <v>6121</v>
      </c>
      <c r="G38" s="7" t="s">
        <v>67</v>
      </c>
      <c r="H38" s="9">
        <v>1500</v>
      </c>
      <c r="I38" s="13">
        <v>-85</v>
      </c>
      <c r="J38" s="9">
        <f>H38+I38</f>
        <v>1415</v>
      </c>
    </row>
    <row r="39" spans="1:10" ht="12.95" customHeight="1">
      <c r="A39" s="159"/>
      <c r="B39" s="50" t="s">
        <v>68</v>
      </c>
      <c r="C39" s="6"/>
      <c r="D39" s="4"/>
      <c r="E39" s="4">
        <v>2212</v>
      </c>
      <c r="F39" s="4">
        <v>6121</v>
      </c>
      <c r="G39" s="4">
        <v>7212</v>
      </c>
      <c r="H39" s="9">
        <v>50</v>
      </c>
      <c r="I39" s="13">
        <v>85</v>
      </c>
      <c r="J39" s="9">
        <f aca="true" t="shared" si="5" ref="J39">H39+I39</f>
        <v>135</v>
      </c>
    </row>
    <row r="40" spans="1:10" ht="12.95" customHeight="1">
      <c r="A40" s="159"/>
      <c r="B40" s="58" t="s">
        <v>96</v>
      </c>
      <c r="C40" s="138"/>
      <c r="D40" s="138"/>
      <c r="E40" s="138">
        <v>3611</v>
      </c>
      <c r="F40" s="138">
        <v>6121</v>
      </c>
      <c r="G40" s="57" t="s">
        <v>90</v>
      </c>
      <c r="H40" s="61">
        <v>7200</v>
      </c>
      <c r="I40" s="62">
        <v>-4560</v>
      </c>
      <c r="J40" s="61">
        <f>H40+I40</f>
        <v>2640</v>
      </c>
    </row>
    <row r="41" spans="1:10" ht="12.95" customHeight="1">
      <c r="A41" s="159"/>
      <c r="B41" s="58" t="s">
        <v>97</v>
      </c>
      <c r="C41" s="138"/>
      <c r="D41" s="138"/>
      <c r="E41" s="138">
        <v>3429</v>
      </c>
      <c r="F41" s="138">
        <v>6121</v>
      </c>
      <c r="G41" s="57" t="s">
        <v>91</v>
      </c>
      <c r="H41" s="61">
        <v>7541</v>
      </c>
      <c r="I41" s="62">
        <v>4500</v>
      </c>
      <c r="J41" s="61">
        <f aca="true" t="shared" si="6" ref="J41:J44">H41+I41</f>
        <v>12041</v>
      </c>
    </row>
    <row r="42" spans="1:10" ht="12.95" customHeight="1">
      <c r="A42" s="159"/>
      <c r="B42" s="58" t="s">
        <v>98</v>
      </c>
      <c r="C42" s="138"/>
      <c r="D42" s="138"/>
      <c r="E42" s="138">
        <v>2212</v>
      </c>
      <c r="F42" s="138">
        <v>6121</v>
      </c>
      <c r="G42" s="57" t="s">
        <v>92</v>
      </c>
      <c r="H42" s="61">
        <v>61</v>
      </c>
      <c r="I42" s="62">
        <v>60</v>
      </c>
      <c r="J42" s="61">
        <f t="shared" si="6"/>
        <v>121</v>
      </c>
    </row>
    <row r="43" spans="1:10" ht="12.95" customHeight="1">
      <c r="A43" s="159"/>
      <c r="B43" s="58" t="s">
        <v>99</v>
      </c>
      <c r="C43" s="138"/>
      <c r="D43" s="138"/>
      <c r="E43" s="138">
        <v>3639</v>
      </c>
      <c r="F43" s="138">
        <v>6121</v>
      </c>
      <c r="G43" s="57" t="s">
        <v>93</v>
      </c>
      <c r="H43" s="61">
        <v>415.5</v>
      </c>
      <c r="I43" s="62">
        <v>-60</v>
      </c>
      <c r="J43" s="61">
        <f t="shared" si="6"/>
        <v>355.5</v>
      </c>
    </row>
    <row r="44" spans="1:10" ht="12.95" customHeight="1">
      <c r="A44" s="157"/>
      <c r="B44" s="69" t="s">
        <v>95</v>
      </c>
      <c r="C44" s="68" t="s">
        <v>54</v>
      </c>
      <c r="D44" s="64"/>
      <c r="E44" s="64">
        <v>3639</v>
      </c>
      <c r="F44" s="64">
        <v>6121</v>
      </c>
      <c r="G44" s="59" t="s">
        <v>94</v>
      </c>
      <c r="H44" s="65">
        <v>0</v>
      </c>
      <c r="I44" s="66">
        <v>60</v>
      </c>
      <c r="J44" s="65">
        <f t="shared" si="6"/>
        <v>60</v>
      </c>
    </row>
    <row r="45" spans="1:10" ht="12.95" customHeight="1">
      <c r="A45" s="28"/>
      <c r="B45" s="27"/>
      <c r="C45" s="28"/>
      <c r="D45" s="28"/>
      <c r="E45" s="152" t="s">
        <v>22</v>
      </c>
      <c r="F45" s="152"/>
      <c r="G45" s="152"/>
      <c r="H45" s="36">
        <f>SUM(H38:H44)</f>
        <v>16767.5</v>
      </c>
      <c r="I45" s="36">
        <f aca="true" t="shared" si="7" ref="I45:J45">SUM(I38:I44)</f>
        <v>0</v>
      </c>
      <c r="J45" s="36">
        <f t="shared" si="7"/>
        <v>16767.5</v>
      </c>
    </row>
    <row r="46" spans="1:10" ht="12.95" customHeight="1">
      <c r="A46" s="25" t="s">
        <v>31</v>
      </c>
      <c r="B46" s="27"/>
      <c r="C46" s="28"/>
      <c r="D46" s="28"/>
      <c r="E46" s="37"/>
      <c r="F46" s="37"/>
      <c r="G46" s="37"/>
      <c r="H46" s="38"/>
      <c r="I46" s="39"/>
      <c r="J46" s="38"/>
    </row>
    <row r="47" spans="1:10" ht="12.95" customHeight="1">
      <c r="A47" s="138" t="s">
        <v>13</v>
      </c>
      <c r="B47" s="50"/>
      <c r="C47" s="4"/>
      <c r="D47" s="4"/>
      <c r="E47" s="14"/>
      <c r="F47" s="14"/>
      <c r="G47" s="14"/>
      <c r="H47" s="11">
        <v>0</v>
      </c>
      <c r="I47" s="8">
        <v>0</v>
      </c>
      <c r="J47" s="11">
        <f>H47+I47</f>
        <v>0</v>
      </c>
    </row>
    <row r="48" spans="1:10" ht="12.95" customHeight="1">
      <c r="A48" s="28"/>
      <c r="B48" s="27"/>
      <c r="C48" s="28"/>
      <c r="D48" s="28"/>
      <c r="E48" s="153" t="s">
        <v>32</v>
      </c>
      <c r="F48" s="154"/>
      <c r="G48" s="155"/>
      <c r="H48" s="40">
        <v>0</v>
      </c>
      <c r="I48" s="8">
        <f>SUM(I47:I47)</f>
        <v>0</v>
      </c>
      <c r="J48" s="41">
        <v>0</v>
      </c>
    </row>
    <row r="49" spans="1:10" ht="12.95" customHeight="1">
      <c r="A49" s="28"/>
      <c r="B49" s="27"/>
      <c r="C49" s="28"/>
      <c r="D49" s="28"/>
      <c r="E49" s="31"/>
      <c r="F49" s="31"/>
      <c r="G49" s="42"/>
      <c r="H49" s="40"/>
      <c r="I49" s="43"/>
      <c r="J49" s="38"/>
    </row>
    <row r="50" spans="1:10" ht="12.95" customHeight="1">
      <c r="A50" s="12"/>
      <c r="B50" s="100" t="s">
        <v>30</v>
      </c>
      <c r="C50" s="28"/>
      <c r="D50" s="28"/>
      <c r="E50" s="145" t="s">
        <v>15</v>
      </c>
      <c r="F50" s="146"/>
      <c r="G50" s="146"/>
      <c r="H50" s="147"/>
      <c r="I50" s="13">
        <f>I10</f>
        <v>11.620000000000001</v>
      </c>
      <c r="J50" s="44"/>
    </row>
    <row r="51" spans="1:10" ht="12.95" customHeight="1">
      <c r="A51" s="12"/>
      <c r="B51" s="31"/>
      <c r="C51" s="28"/>
      <c r="D51" s="28"/>
      <c r="E51" s="145" t="s">
        <v>23</v>
      </c>
      <c r="F51" s="146"/>
      <c r="G51" s="146"/>
      <c r="H51" s="147"/>
      <c r="I51" s="13">
        <f>I36+I11</f>
        <v>11.62</v>
      </c>
      <c r="J51" s="26"/>
    </row>
    <row r="52" spans="1:10" ht="12.95" customHeight="1">
      <c r="A52" s="12"/>
      <c r="B52" s="31"/>
      <c r="C52" s="28"/>
      <c r="D52" s="28"/>
      <c r="E52" s="145" t="s">
        <v>24</v>
      </c>
      <c r="F52" s="146"/>
      <c r="G52" s="146"/>
      <c r="H52" s="147"/>
      <c r="I52" s="13">
        <f>I45+I12</f>
        <v>0</v>
      </c>
      <c r="J52" s="45"/>
    </row>
    <row r="53" spans="1:10" ht="12.95" customHeight="1">
      <c r="A53" s="12"/>
      <c r="B53" s="31"/>
      <c r="C53" s="28"/>
      <c r="D53" s="28"/>
      <c r="E53" s="145" t="s">
        <v>25</v>
      </c>
      <c r="F53" s="146"/>
      <c r="G53" s="146"/>
      <c r="H53" s="147"/>
      <c r="I53" s="13">
        <f>I51+I52</f>
        <v>11.62</v>
      </c>
      <c r="J53" s="45"/>
    </row>
    <row r="54" spans="1:10" ht="12.95" customHeight="1">
      <c r="A54" s="12"/>
      <c r="B54" s="31"/>
      <c r="C54" s="28"/>
      <c r="D54" s="28"/>
      <c r="E54" s="142" t="s">
        <v>26</v>
      </c>
      <c r="F54" s="143"/>
      <c r="G54" s="143"/>
      <c r="H54" s="144"/>
      <c r="I54" s="62">
        <f>I50-I53</f>
        <v>0</v>
      </c>
      <c r="J54" s="81"/>
    </row>
    <row r="55" spans="1:10" ht="12.95" customHeight="1">
      <c r="A55" s="12"/>
      <c r="B55" s="31"/>
      <c r="C55" s="28"/>
      <c r="D55" s="28"/>
      <c r="E55" s="142" t="s">
        <v>27</v>
      </c>
      <c r="F55" s="143"/>
      <c r="G55" s="143"/>
      <c r="H55" s="144"/>
      <c r="I55" s="62">
        <f>I48</f>
        <v>0</v>
      </c>
      <c r="J55" s="81"/>
    </row>
    <row r="56" spans="1:10" ht="15" customHeight="1">
      <c r="A56" s="12"/>
      <c r="B56" s="101"/>
      <c r="C56" s="46"/>
      <c r="D56" s="46"/>
      <c r="E56" s="82"/>
      <c r="F56" s="83"/>
      <c r="G56" s="84"/>
      <c r="H56" s="139">
        <v>44321</v>
      </c>
      <c r="I56" s="140"/>
      <c r="J56" s="141">
        <v>44335</v>
      </c>
    </row>
    <row r="57" spans="1:10" ht="12.95" customHeight="1">
      <c r="A57" s="12"/>
      <c r="B57" s="100" t="s">
        <v>34</v>
      </c>
      <c r="C57" s="28"/>
      <c r="D57" s="28"/>
      <c r="E57" s="88" t="s">
        <v>28</v>
      </c>
      <c r="F57" s="89"/>
      <c r="G57" s="90"/>
      <c r="H57" s="91">
        <v>441740.61</v>
      </c>
      <c r="I57" s="62">
        <f>I50</f>
        <v>11.620000000000001</v>
      </c>
      <c r="J57" s="62">
        <f>H57+I57</f>
        <v>441752.23</v>
      </c>
    </row>
    <row r="58" spans="1:10" ht="12.95" customHeight="1">
      <c r="A58" s="12"/>
      <c r="B58" s="27"/>
      <c r="C58" s="28"/>
      <c r="D58" s="28"/>
      <c r="E58" s="92" t="s">
        <v>23</v>
      </c>
      <c r="F58" s="93"/>
      <c r="G58" s="60"/>
      <c r="H58" s="94">
        <v>393449.22</v>
      </c>
      <c r="I58" s="62">
        <f>I36+I11</f>
        <v>11.62</v>
      </c>
      <c r="J58" s="61">
        <f>H58+I58</f>
        <v>393460.83999999997</v>
      </c>
    </row>
    <row r="59" spans="1:10" ht="12.95" customHeight="1">
      <c r="A59" s="12"/>
      <c r="B59" s="27"/>
      <c r="C59" s="28"/>
      <c r="D59" s="28"/>
      <c r="E59" s="95" t="s">
        <v>24</v>
      </c>
      <c r="F59" s="84"/>
      <c r="G59" s="96"/>
      <c r="H59" s="94">
        <v>99238.8</v>
      </c>
      <c r="I59" s="62">
        <f>I45+I12</f>
        <v>0</v>
      </c>
      <c r="J59" s="61">
        <f>H59+I59</f>
        <v>99238.8</v>
      </c>
    </row>
    <row r="60" spans="1:10" ht="12.95" customHeight="1">
      <c r="A60" s="12"/>
      <c r="C60" s="46"/>
      <c r="D60" s="46"/>
      <c r="E60" s="97" t="s">
        <v>35</v>
      </c>
      <c r="F60" s="93"/>
      <c r="G60" s="60"/>
      <c r="H60" s="62">
        <f>H58+H59</f>
        <v>492688.01999999996</v>
      </c>
      <c r="I60" s="62">
        <f>SUM(I58:I59)</f>
        <v>11.62</v>
      </c>
      <c r="J60" s="62">
        <f>SUM(J58:J59)</f>
        <v>492699.63999999996</v>
      </c>
    </row>
    <row r="61" spans="1:10" ht="12.95" customHeight="1">
      <c r="A61" s="12"/>
      <c r="B61" s="12"/>
      <c r="C61" s="46"/>
      <c r="D61" s="46"/>
      <c r="E61" s="95" t="s">
        <v>18</v>
      </c>
      <c r="F61" s="84"/>
      <c r="G61" s="96"/>
      <c r="H61" s="61">
        <f>H57-H60</f>
        <v>-50947.409999999974</v>
      </c>
      <c r="I61" s="62">
        <f>I57-I60</f>
        <v>0</v>
      </c>
      <c r="J61" s="61">
        <f>J57-J60</f>
        <v>-50947.409999999974</v>
      </c>
    </row>
    <row r="62" spans="1:10" ht="12.95" customHeight="1">
      <c r="A62" s="12"/>
      <c r="B62" s="47" t="s">
        <v>40</v>
      </c>
      <c r="C62" s="46"/>
      <c r="D62" s="46"/>
      <c r="E62" s="97" t="s">
        <v>29</v>
      </c>
      <c r="F62" s="93"/>
      <c r="G62" s="60"/>
      <c r="H62" s="98">
        <v>50947.41</v>
      </c>
      <c r="I62" s="62">
        <f>I55</f>
        <v>0</v>
      </c>
      <c r="J62" s="62">
        <f>H62+I62</f>
        <v>50947.41</v>
      </c>
    </row>
    <row r="63" spans="5:10" ht="12.95" customHeight="1">
      <c r="E63" s="99"/>
      <c r="F63" s="99"/>
      <c r="G63" s="99"/>
      <c r="H63" s="99"/>
      <c r="I63" s="99"/>
      <c r="J63" s="99"/>
    </row>
    <row r="64" spans="3:10" ht="12.95" customHeight="1">
      <c r="C64" s="19"/>
      <c r="E64" s="99"/>
      <c r="F64" s="99"/>
      <c r="G64" s="99"/>
      <c r="H64" s="99"/>
      <c r="I64" s="99"/>
      <c r="J64" s="99"/>
    </row>
    <row r="65" ht="12.95" customHeight="1">
      <c r="C65" s="19"/>
    </row>
    <row r="66" ht="12.95" customHeight="1">
      <c r="C66" s="19"/>
    </row>
    <row r="67" ht="12.95" customHeight="1">
      <c r="C67" s="19"/>
    </row>
    <row r="68" ht="12.95" customHeight="1">
      <c r="C68" s="19"/>
    </row>
    <row r="69" ht="12.95" customHeight="1">
      <c r="C69" s="19"/>
    </row>
    <row r="70" ht="12.95" customHeight="1">
      <c r="C70" s="19"/>
    </row>
    <row r="71" ht="12.95" customHeight="1">
      <c r="C71" s="19"/>
    </row>
    <row r="72" ht="12.95" customHeight="1">
      <c r="C72" s="19"/>
    </row>
    <row r="73" ht="12.95" customHeight="1">
      <c r="C73" s="19"/>
    </row>
    <row r="74" ht="12.95" customHeight="1">
      <c r="C74" s="19"/>
    </row>
  </sheetData>
  <mergeCells count="26">
    <mergeCell ref="E13:G13"/>
    <mergeCell ref="A15:A19"/>
    <mergeCell ref="A20:A25"/>
    <mergeCell ref="A26:A27"/>
    <mergeCell ref="B2:B3"/>
    <mergeCell ref="E2:E3"/>
    <mergeCell ref="F2:F3"/>
    <mergeCell ref="G2:G3"/>
    <mergeCell ref="A5:A6"/>
    <mergeCell ref="E10:G10"/>
    <mergeCell ref="E52:H52"/>
    <mergeCell ref="E53:H53"/>
    <mergeCell ref="E54:H54"/>
    <mergeCell ref="E55:H55"/>
    <mergeCell ref="A7:A9"/>
    <mergeCell ref="A28:A31"/>
    <mergeCell ref="A32:A33"/>
    <mergeCell ref="A34:A35"/>
    <mergeCell ref="A38:A44"/>
    <mergeCell ref="E36:G36"/>
    <mergeCell ref="E45:G45"/>
    <mergeCell ref="E48:G48"/>
    <mergeCell ref="E50:H50"/>
    <mergeCell ref="E51:H51"/>
    <mergeCell ref="E11:G11"/>
    <mergeCell ref="E12:G12"/>
  </mergeCells>
  <conditionalFormatting sqref="B1">
    <cfRule type="expression" priority="28" dxfId="2" stopIfTrue="1">
      <formula>$K1="Z"</formula>
    </cfRule>
    <cfRule type="expression" priority="29" dxfId="1" stopIfTrue="1">
      <formula>$K1="T"</formula>
    </cfRule>
    <cfRule type="expression" priority="30" dxfId="0" stopIfTrue="1">
      <formula>$K1="Y"</formula>
    </cfRule>
  </conditionalFormatting>
  <conditionalFormatting sqref="C10:D12 B1">
    <cfRule type="expression" priority="25" dxfId="2" stopIfTrue="1">
      <formula>#REF!="Z"</formula>
    </cfRule>
    <cfRule type="expression" priority="26" dxfId="1" stopIfTrue="1">
      <formula>#REF!="T"</formula>
    </cfRule>
    <cfRule type="expression" priority="27" dxfId="0" stopIfTrue="1">
      <formula>#REF!="Y"</formula>
    </cfRule>
  </conditionalFormatting>
  <conditionalFormatting sqref="H58">
    <cfRule type="expression" priority="22" dxfId="2" stopIfTrue="1">
      <formula>$J58="Z"</formula>
    </cfRule>
    <cfRule type="expression" priority="23" dxfId="1" stopIfTrue="1">
      <formula>$J58="T"</formula>
    </cfRule>
    <cfRule type="expression" priority="24" dxfId="0" stopIfTrue="1">
      <formula>$J58="Y"</formula>
    </cfRule>
  </conditionalFormatting>
  <conditionalFormatting sqref="H59">
    <cfRule type="expression" priority="19" dxfId="2" stopIfTrue="1">
      <formula>$J59="Z"</formula>
    </cfRule>
    <cfRule type="expression" priority="20" dxfId="1" stopIfTrue="1">
      <formula>$J59="T"</formula>
    </cfRule>
    <cfRule type="expression" priority="21" dxfId="0" stopIfTrue="1">
      <formula>$J59="Y"</formula>
    </cfRule>
  </conditionalFormatting>
  <conditionalFormatting sqref="H57">
    <cfRule type="expression" priority="16" dxfId="2" stopIfTrue="1">
      <formula>$J57="Z"</formula>
    </cfRule>
    <cfRule type="expression" priority="17" dxfId="1" stopIfTrue="1">
      <formula>$J57="T"</formula>
    </cfRule>
    <cfRule type="expression" priority="18" dxfId="0" stopIfTrue="1">
      <formula>$J57="Y"</formula>
    </cfRule>
  </conditionalFormatting>
  <conditionalFormatting sqref="H58">
    <cfRule type="expression" priority="13" dxfId="2" stopIfTrue="1">
      <formula>$J58="Z"</formula>
    </cfRule>
    <cfRule type="expression" priority="14" dxfId="1" stopIfTrue="1">
      <formula>$J58="T"</formula>
    </cfRule>
    <cfRule type="expression" priority="15" dxfId="0" stopIfTrue="1">
      <formula>$J58="Y"</formula>
    </cfRule>
  </conditionalFormatting>
  <conditionalFormatting sqref="H59">
    <cfRule type="expression" priority="10" dxfId="2" stopIfTrue="1">
      <formula>$J59="Z"</formula>
    </cfRule>
    <cfRule type="expression" priority="11" dxfId="1" stopIfTrue="1">
      <formula>$J59="T"</formula>
    </cfRule>
    <cfRule type="expression" priority="12" dxfId="0" stopIfTrue="1">
      <formula>$J59="Y"</formula>
    </cfRule>
  </conditionalFormatting>
  <conditionalFormatting sqref="B2">
    <cfRule type="expression" priority="7" dxfId="2" stopIfTrue="1">
      <formula>$K2="Z"</formula>
    </cfRule>
    <cfRule type="expression" priority="8" dxfId="1" stopIfTrue="1">
      <formula>$K2="T"</formula>
    </cfRule>
    <cfRule type="expression" priority="9" dxfId="0" stopIfTrue="1">
      <formula>$K2="Y"</formula>
    </cfRule>
  </conditionalFormatting>
  <conditionalFormatting sqref="B2">
    <cfRule type="expression" priority="4" dxfId="2" stopIfTrue="1">
      <formula>$K2="Z"</formula>
    </cfRule>
    <cfRule type="expression" priority="5" dxfId="1" stopIfTrue="1">
      <formula>$K2="T"</formula>
    </cfRule>
    <cfRule type="expression" priority="6" dxfId="0" stopIfTrue="1">
      <formula>$K2="Y"</formula>
    </cfRule>
  </conditionalFormatting>
  <conditionalFormatting sqref="B2">
    <cfRule type="expression" priority="1" dxfId="2" stopIfTrue="1">
      <formula>#REF!="Z"</formula>
    </cfRule>
    <cfRule type="expression" priority="2" dxfId="1" stopIfTrue="1">
      <formula>#REF!="T"</formula>
    </cfRule>
    <cfRule type="expression" priority="3" dxfId="0" stopIfTrue="1">
      <formula>#REF!="Y"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2021-05-20T06:49:46Z</cp:lastPrinted>
  <dcterms:created xsi:type="dcterms:W3CDTF">2019-02-01T08:27:03Z</dcterms:created>
  <dcterms:modified xsi:type="dcterms:W3CDTF">2021-05-20T06:49:50Z</dcterms:modified>
  <cp:category/>
  <cp:version/>
  <cp:contentType/>
  <cp:contentStatus/>
</cp:coreProperties>
</file>