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5 9.6.2021" sheetId="5" r:id="rId1"/>
  </sheets>
  <definedNames/>
  <calcPr calcId="145621"/>
</workbook>
</file>

<file path=xl/sharedStrings.xml><?xml version="1.0" encoding="utf-8"?>
<sst xmlns="http://schemas.openxmlformats.org/spreadsheetml/2006/main" count="158" uniqueCount="98">
  <si>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</si>
  <si>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</si>
  <si>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</si>
  <si>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</si>
  <si>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</si>
  <si>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</si>
  <si>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</si>
  <si>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</si>
  <si>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</si>
  <si>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</si>
  <si>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</si>
  <si>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</si>
  <si>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</si>
  <si>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</si>
  <si>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</si>
  <si>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</si>
  <si>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</si>
  <si>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</si>
  <si>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</si>
  <si>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</si>
  <si>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</si>
  <si>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</si>
  <si>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</si>
  <si>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</si>
  <si>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</si>
  <si>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</si>
  <si>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</si>
  <si>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</si>
  <si>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</si>
  <si>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</si>
  <si>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</si>
  <si>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</si>
  <si>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</si>
  <si>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</si>
  <si>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</si>
  <si>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</si>
  <si>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3.</t>
  </si>
  <si>
    <t>NZ</t>
  </si>
  <si>
    <t>4.</t>
  </si>
  <si>
    <t>5.</t>
  </si>
  <si>
    <t>6.</t>
  </si>
  <si>
    <t xml:space="preserve">Rozpočtové opatření č. 5/2021 - změna schváleného rozpočtu roku 2021 - červen  (údaje v tis. Kč) </t>
  </si>
  <si>
    <t>č. 5</t>
  </si>
  <si>
    <t>Otrokovice 9.6.2021</t>
  </si>
  <si>
    <t>00120</t>
  </si>
  <si>
    <t>0612</t>
  </si>
  <si>
    <t>Transfer nein. dotace od ZK na zajištění výuky dopr. výchovy, úpravy …. na DH pro DDM Sluníčko, p.o.</t>
  </si>
  <si>
    <t>Transfer nein. dotace od ZK na akce se zaměřením na bezp. chování v rámci sil. provozu</t>
  </si>
  <si>
    <t>13351</t>
  </si>
  <si>
    <t>0450</t>
  </si>
  <si>
    <t>0452</t>
  </si>
  <si>
    <t>0480</t>
  </si>
  <si>
    <t>0482</t>
  </si>
  <si>
    <t>0481</t>
  </si>
  <si>
    <t>Transfer nein. dot. pro SENIOR na úhradu nákladů spoj. s testováním klientů a návštěv</t>
  </si>
  <si>
    <t>MPSV Příjem nein. dot. pro SENIOR Otr. na úhradu nákladů spoj. s testováním klientů a návštěv</t>
  </si>
  <si>
    <t>0524</t>
  </si>
  <si>
    <t>Granty pro talentovanou mládež - rozdělení dle us. č. RMO/13/11/21</t>
  </si>
  <si>
    <t>0516</t>
  </si>
  <si>
    <t>Poskytnutí grantů pro talentovanou mládež v umělecké oblasti</t>
  </si>
  <si>
    <t>Poskytnutí grantů pro talentovanou mládež v oblasti sportu</t>
  </si>
  <si>
    <t>0595</t>
  </si>
  <si>
    <t>0583</t>
  </si>
  <si>
    <t>0591</t>
  </si>
  <si>
    <t>0593</t>
  </si>
  <si>
    <t>SOC nein. dotace na činnost, Domov pro seniory Loučka, př. org., IČ 70850895, DZR</t>
  </si>
  <si>
    <t>SOC nein. dotace na činnost, Domov pro seniory Napajedla, př. org., IČ 70850976</t>
  </si>
  <si>
    <t>SOC nein. dotace na činnost, Hvězda, z.ú., IČ 70829560, denní stacionáře</t>
  </si>
  <si>
    <t>SOC nein. dotace na činnost, Hvězda, z.ú., IČ 70829560, DZR</t>
  </si>
  <si>
    <t>SOC nein. dotace na činnost, Včelka, soc. služby o.p.s., IČ 24732915, Peč. sl.</t>
  </si>
  <si>
    <t>Výkon sociální práce - ohodnocení soc. pracovníků (platy zam.)</t>
  </si>
  <si>
    <t>Výkon sociální práce - ohodnocení soc. pracovníků (platy soc. zabez.)</t>
  </si>
  <si>
    <t>Výkon sociální práce - ohodnocení soc. pracovníků (platy zdrav. poj.)</t>
  </si>
  <si>
    <t>0409</t>
  </si>
  <si>
    <t>13018</t>
  </si>
  <si>
    <t>98033</t>
  </si>
  <si>
    <t>2155</t>
  </si>
  <si>
    <t>7253</t>
  </si>
  <si>
    <t>8258</t>
  </si>
  <si>
    <t>1117</t>
  </si>
  <si>
    <t>2300</t>
  </si>
  <si>
    <t>2301</t>
  </si>
  <si>
    <t>ORM Přírodní zahrada v ZŠ Mánesova, zvýšení fin. prostředků na dofinancování akce</t>
  </si>
  <si>
    <t>ORM Přírodní zahrada v ZŠ TGM, zvýšení fin. prostředků na dofinancování akce</t>
  </si>
  <si>
    <t>ORM Přírodní zahrada v ZŠ Trávníky, zvýšení fin. prostředků na dofinancování akce</t>
  </si>
  <si>
    <t>4165</t>
  </si>
  <si>
    <t>ORM ZŠ Mánesova rekonstrukce kuchyně - přesun na přírodní zahrady</t>
  </si>
  <si>
    <t xml:space="preserve">ZK Příjem nein. dot. na zajištění výuky doprav. výchovy, opravy, úpravy … na DH pro DDM Sluníčko, p.o. </t>
  </si>
  <si>
    <t>ZK Příjem nein. dotace pro DDM Sluníčko, p.o., na akce se zaměřením na bezp. chování v rámci silničního provozu</t>
  </si>
  <si>
    <t>SLDB 2021 - dotace na pokrytí nákladů při asistenci sčítacích komisařů - P</t>
  </si>
  <si>
    <t>Pomník J.A. Bati - příjem fin. darů, P</t>
  </si>
  <si>
    <t>Zlepšení tep. tech. vlastností objektu DPS Hlavní 1161 dobropis za neprovedené práce, P</t>
  </si>
  <si>
    <t>EKO Rezerva na snížení příjmů, V</t>
  </si>
  <si>
    <t>MPSV Příjem nein. dotace na výkon SP - ohodnocení sociálních pracovníků</t>
  </si>
  <si>
    <t>SENIOR C Výměna nevyhovujících vod. rozvodů - odvod příspěvkové organizace, P</t>
  </si>
  <si>
    <t xml:space="preserve">SENIOR C Výměna nevyhovujících vod. Rozvodů, V  </t>
  </si>
  <si>
    <t>Příloha k us. č. RMO/61/12/21</t>
  </si>
  <si>
    <t>SOC nein. dotace na činnost poskytovatelům soc. služeb dle us. č. RMO/53/12/21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</si>
</sst>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4" fontId="1" fillId="0" borderId="8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4" fontId="1" fillId="0" borderId="5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8" fillId="3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3" fillId="0" borderId="11" xfId="2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1" xfId="20" applyNumberFormat="1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11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 topLeftCell="A1">
      <selection activeCell="V14" sqref="V14"/>
    </sheetView>
  </sheetViews>
  <sheetFormatPr defaultColWidth="9.140625" defaultRowHeight="15"/>
  <cols>
    <col min="1" max="1" width="4.00390625" style="17" customWidth="1"/>
    <col min="2" max="2" width="74.8515625" style="17" customWidth="1"/>
    <col min="3" max="3" width="4.140625" style="50" customWidth="1"/>
    <col min="4" max="4" width="10.421875" style="17" customWidth="1"/>
    <col min="5" max="5" width="6.7109375" style="17" customWidth="1"/>
    <col min="6" max="6" width="6.57421875" style="17" customWidth="1"/>
    <col min="7" max="7" width="7.28125" style="17" customWidth="1"/>
    <col min="8" max="8" width="10.57421875" style="17" customWidth="1"/>
    <col min="9" max="9" width="9.00390625" style="17" customWidth="1"/>
    <col min="10" max="10" width="10.421875" style="17" customWidth="1"/>
    <col min="11" max="16384" width="9.140625" style="17" customWidth="1"/>
  </cols>
  <sheetData>
    <row r="1" spans="1:10" ht="16.5" customHeight="1">
      <c r="A1" s="14" t="s">
        <v>41</v>
      </c>
      <c r="B1" s="15"/>
      <c r="C1" s="16"/>
      <c r="D1" s="16"/>
      <c r="E1" s="11"/>
      <c r="F1" s="11"/>
      <c r="G1" s="11"/>
      <c r="H1" s="15" t="s">
        <v>96</v>
      </c>
      <c r="I1" s="15"/>
      <c r="J1" s="14"/>
    </row>
    <row r="2" spans="1:10" ht="12.95" customHeight="1">
      <c r="A2" s="46" t="s">
        <v>0</v>
      </c>
      <c r="B2" s="119" t="s">
        <v>1</v>
      </c>
      <c r="C2" s="46"/>
      <c r="D2" s="46" t="s">
        <v>2</v>
      </c>
      <c r="E2" s="119" t="s">
        <v>3</v>
      </c>
      <c r="F2" s="119" t="s">
        <v>4</v>
      </c>
      <c r="G2" s="119" t="s">
        <v>5</v>
      </c>
      <c r="H2" s="46" t="s">
        <v>6</v>
      </c>
      <c r="I2" s="46" t="s">
        <v>7</v>
      </c>
      <c r="J2" s="46" t="s">
        <v>8</v>
      </c>
    </row>
    <row r="3" spans="1:10" ht="12.95" customHeight="1">
      <c r="A3" s="47" t="s">
        <v>9</v>
      </c>
      <c r="B3" s="120"/>
      <c r="C3" s="47"/>
      <c r="D3" s="47" t="s">
        <v>10</v>
      </c>
      <c r="E3" s="120"/>
      <c r="F3" s="120"/>
      <c r="G3" s="120"/>
      <c r="H3" s="47" t="s">
        <v>11</v>
      </c>
      <c r="I3" s="47" t="s">
        <v>42</v>
      </c>
      <c r="J3" s="47" t="s">
        <v>11</v>
      </c>
    </row>
    <row r="4" spans="1:10" ht="12.95" customHeight="1">
      <c r="A4" s="18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18" t="s">
        <v>13</v>
      </c>
      <c r="B5" s="67" t="s">
        <v>87</v>
      </c>
      <c r="C5" s="66" t="s">
        <v>37</v>
      </c>
      <c r="D5" s="57" t="s">
        <v>44</v>
      </c>
      <c r="E5" s="62"/>
      <c r="F5" s="62">
        <v>4122</v>
      </c>
      <c r="G5" s="57" t="s">
        <v>45</v>
      </c>
      <c r="H5" s="65">
        <v>0</v>
      </c>
      <c r="I5" s="73">
        <v>112.5</v>
      </c>
      <c r="J5" s="63">
        <f aca="true" t="shared" si="0" ref="J5:J12">H5+I5</f>
        <v>112.5</v>
      </c>
    </row>
    <row r="6" spans="1:10" ht="12.95" customHeight="1">
      <c r="A6" s="118"/>
      <c r="B6" s="67" t="s">
        <v>46</v>
      </c>
      <c r="C6" s="66" t="s">
        <v>37</v>
      </c>
      <c r="D6" s="57" t="s">
        <v>44</v>
      </c>
      <c r="E6" s="62">
        <v>3421</v>
      </c>
      <c r="F6" s="62">
        <v>5336</v>
      </c>
      <c r="G6" s="57" t="s">
        <v>45</v>
      </c>
      <c r="H6" s="65">
        <v>0</v>
      </c>
      <c r="I6" s="73">
        <v>112.5</v>
      </c>
      <c r="J6" s="63">
        <f t="shared" si="0"/>
        <v>112.5</v>
      </c>
    </row>
    <row r="7" spans="1:10" ht="12.95" customHeight="1">
      <c r="A7" s="118" t="s">
        <v>14</v>
      </c>
      <c r="B7" s="67" t="s">
        <v>88</v>
      </c>
      <c r="C7" s="66" t="s">
        <v>37</v>
      </c>
      <c r="D7" s="57" t="s">
        <v>44</v>
      </c>
      <c r="E7" s="62"/>
      <c r="F7" s="62">
        <v>4122</v>
      </c>
      <c r="G7" s="57" t="s">
        <v>45</v>
      </c>
      <c r="H7" s="65">
        <v>0</v>
      </c>
      <c r="I7" s="73">
        <v>36</v>
      </c>
      <c r="J7" s="63">
        <f t="shared" si="0"/>
        <v>36</v>
      </c>
    </row>
    <row r="8" spans="1:10" ht="12.95" customHeight="1">
      <c r="A8" s="118"/>
      <c r="B8" s="67" t="s">
        <v>47</v>
      </c>
      <c r="C8" s="66" t="s">
        <v>37</v>
      </c>
      <c r="D8" s="57" t="s">
        <v>44</v>
      </c>
      <c r="E8" s="62">
        <v>3421</v>
      </c>
      <c r="F8" s="62">
        <v>5336</v>
      </c>
      <c r="G8" s="57" t="s">
        <v>45</v>
      </c>
      <c r="H8" s="65">
        <v>0</v>
      </c>
      <c r="I8" s="73">
        <v>36</v>
      </c>
      <c r="J8" s="63">
        <f t="shared" si="0"/>
        <v>36</v>
      </c>
    </row>
    <row r="9" spans="1:10" ht="12.95" customHeight="1">
      <c r="A9" s="118" t="s">
        <v>36</v>
      </c>
      <c r="B9" s="67" t="s">
        <v>89</v>
      </c>
      <c r="C9" s="66" t="s">
        <v>37</v>
      </c>
      <c r="D9" s="57" t="s">
        <v>75</v>
      </c>
      <c r="E9" s="62"/>
      <c r="F9" s="62">
        <v>4111</v>
      </c>
      <c r="G9" s="57"/>
      <c r="H9" s="65">
        <v>0</v>
      </c>
      <c r="I9" s="73">
        <v>6</v>
      </c>
      <c r="J9" s="63">
        <f t="shared" si="0"/>
        <v>6</v>
      </c>
    </row>
    <row r="10" spans="1:10" ht="12.95" customHeight="1">
      <c r="A10" s="118"/>
      <c r="B10" s="67" t="s">
        <v>90</v>
      </c>
      <c r="C10" s="66"/>
      <c r="D10" s="57"/>
      <c r="E10" s="62">
        <v>3326</v>
      </c>
      <c r="F10" s="62">
        <v>2321</v>
      </c>
      <c r="G10" s="57" t="s">
        <v>76</v>
      </c>
      <c r="H10" s="65">
        <v>0</v>
      </c>
      <c r="I10" s="73">
        <v>4.6</v>
      </c>
      <c r="J10" s="63">
        <f t="shared" si="0"/>
        <v>4.6</v>
      </c>
    </row>
    <row r="11" spans="1:10" ht="12.95" customHeight="1">
      <c r="A11" s="118"/>
      <c r="B11" s="67" t="s">
        <v>91</v>
      </c>
      <c r="C11" s="66" t="s">
        <v>37</v>
      </c>
      <c r="D11" s="57"/>
      <c r="E11" s="62">
        <v>3612</v>
      </c>
      <c r="F11" s="62">
        <v>2324</v>
      </c>
      <c r="G11" s="57" t="s">
        <v>77</v>
      </c>
      <c r="H11" s="65">
        <v>0</v>
      </c>
      <c r="I11" s="73">
        <v>40</v>
      </c>
      <c r="J11" s="63">
        <f t="shared" si="0"/>
        <v>40</v>
      </c>
    </row>
    <row r="12" spans="1:10" ht="12.95" customHeight="1">
      <c r="A12" s="118"/>
      <c r="B12" s="48" t="s">
        <v>92</v>
      </c>
      <c r="C12" s="5"/>
      <c r="D12" s="6"/>
      <c r="E12" s="4">
        <v>3639</v>
      </c>
      <c r="F12" s="4">
        <v>5901</v>
      </c>
      <c r="G12" s="6" t="s">
        <v>78</v>
      </c>
      <c r="H12" s="10">
        <v>11.55</v>
      </c>
      <c r="I12" s="7">
        <v>50.6</v>
      </c>
      <c r="J12" s="8">
        <f t="shared" si="0"/>
        <v>62.150000000000006</v>
      </c>
    </row>
    <row r="13" spans="1:10" ht="12.95" customHeight="1">
      <c r="A13" s="115" t="s">
        <v>38</v>
      </c>
      <c r="B13" s="67" t="s">
        <v>93</v>
      </c>
      <c r="C13" s="102" t="s">
        <v>37</v>
      </c>
      <c r="D13" s="103">
        <v>13018</v>
      </c>
      <c r="E13" s="104"/>
      <c r="F13" s="62">
        <v>4116</v>
      </c>
      <c r="G13" s="57" t="s">
        <v>73</v>
      </c>
      <c r="H13" s="65">
        <v>0</v>
      </c>
      <c r="I13" s="73">
        <v>130.46</v>
      </c>
      <c r="J13" s="63">
        <f aca="true" t="shared" si="1" ref="J13:J28">H13+I13</f>
        <v>130.46</v>
      </c>
    </row>
    <row r="14" spans="1:10" ht="12.95" customHeight="1">
      <c r="A14" s="116"/>
      <c r="B14" s="67" t="s">
        <v>70</v>
      </c>
      <c r="C14" s="102" t="s">
        <v>37</v>
      </c>
      <c r="D14" s="103">
        <v>13018</v>
      </c>
      <c r="E14" s="103">
        <v>4369</v>
      </c>
      <c r="F14" s="62">
        <v>5011</v>
      </c>
      <c r="G14" s="57" t="s">
        <v>73</v>
      </c>
      <c r="H14" s="65">
        <v>0</v>
      </c>
      <c r="I14" s="73">
        <v>97.5</v>
      </c>
      <c r="J14" s="63">
        <f t="shared" si="1"/>
        <v>97.5</v>
      </c>
    </row>
    <row r="15" spans="1:10" ht="12.95" customHeight="1">
      <c r="A15" s="116"/>
      <c r="B15" s="67" t="s">
        <v>71</v>
      </c>
      <c r="C15" s="102" t="s">
        <v>37</v>
      </c>
      <c r="D15" s="103">
        <v>13018</v>
      </c>
      <c r="E15" s="103">
        <v>4369</v>
      </c>
      <c r="F15" s="62">
        <v>5031</v>
      </c>
      <c r="G15" s="57" t="s">
        <v>73</v>
      </c>
      <c r="H15" s="65">
        <v>0</v>
      </c>
      <c r="I15" s="73">
        <v>24.18</v>
      </c>
      <c r="J15" s="63">
        <f t="shared" si="1"/>
        <v>24.18</v>
      </c>
    </row>
    <row r="16" spans="1:10" ht="12.95" customHeight="1">
      <c r="A16" s="117"/>
      <c r="B16" s="67" t="s">
        <v>72</v>
      </c>
      <c r="C16" s="66" t="s">
        <v>37</v>
      </c>
      <c r="D16" s="57" t="s">
        <v>74</v>
      </c>
      <c r="E16" s="62">
        <v>4369</v>
      </c>
      <c r="F16" s="62">
        <v>5032</v>
      </c>
      <c r="G16" s="57" t="s">
        <v>73</v>
      </c>
      <c r="H16" s="65">
        <v>0</v>
      </c>
      <c r="I16" s="73">
        <v>8.78</v>
      </c>
      <c r="J16" s="63">
        <f t="shared" si="1"/>
        <v>8.78</v>
      </c>
    </row>
    <row r="17" spans="1:12" ht="12.95" customHeight="1">
      <c r="A17" s="115" t="s">
        <v>39</v>
      </c>
      <c r="B17" s="56" t="s">
        <v>55</v>
      </c>
      <c r="C17" s="68"/>
      <c r="D17" s="55" t="s">
        <v>48</v>
      </c>
      <c r="E17" s="97"/>
      <c r="F17" s="97">
        <v>4116</v>
      </c>
      <c r="G17" s="98" t="s">
        <v>49</v>
      </c>
      <c r="H17" s="99">
        <v>2802.07</v>
      </c>
      <c r="I17" s="100">
        <v>200.2</v>
      </c>
      <c r="J17" s="59">
        <f t="shared" si="1"/>
        <v>3002.27</v>
      </c>
      <c r="K17" s="50"/>
      <c r="L17" s="101"/>
    </row>
    <row r="18" spans="1:12" ht="12.95" customHeight="1">
      <c r="A18" s="116"/>
      <c r="B18" s="56" t="s">
        <v>54</v>
      </c>
      <c r="C18" s="68"/>
      <c r="D18" s="55" t="s">
        <v>48</v>
      </c>
      <c r="E18" s="97">
        <v>4350</v>
      </c>
      <c r="F18" s="97">
        <v>5336</v>
      </c>
      <c r="G18" s="98" t="s">
        <v>49</v>
      </c>
      <c r="H18" s="99">
        <v>2802.07</v>
      </c>
      <c r="I18" s="100">
        <v>200.2</v>
      </c>
      <c r="J18" s="59">
        <f t="shared" si="1"/>
        <v>3002.27</v>
      </c>
      <c r="K18" s="50"/>
      <c r="L18" s="101"/>
    </row>
    <row r="19" spans="1:10" ht="12.95" customHeight="1">
      <c r="A19" s="116"/>
      <c r="B19" s="56" t="s">
        <v>55</v>
      </c>
      <c r="C19" s="68"/>
      <c r="D19" s="55" t="s">
        <v>48</v>
      </c>
      <c r="E19" s="97"/>
      <c r="F19" s="97">
        <v>4116</v>
      </c>
      <c r="G19" s="98" t="s">
        <v>50</v>
      </c>
      <c r="H19" s="99">
        <v>214.62</v>
      </c>
      <c r="I19" s="100">
        <v>2.33</v>
      </c>
      <c r="J19" s="59">
        <f t="shared" si="1"/>
        <v>216.95000000000002</v>
      </c>
    </row>
    <row r="20" spans="1:10" ht="12.95" customHeight="1">
      <c r="A20" s="116"/>
      <c r="B20" s="56" t="s">
        <v>54</v>
      </c>
      <c r="C20" s="68"/>
      <c r="D20" s="55" t="s">
        <v>48</v>
      </c>
      <c r="E20" s="97">
        <v>4359</v>
      </c>
      <c r="F20" s="97">
        <v>5336</v>
      </c>
      <c r="G20" s="98" t="s">
        <v>50</v>
      </c>
      <c r="H20" s="99">
        <v>214.62</v>
      </c>
      <c r="I20" s="100">
        <v>2.33</v>
      </c>
      <c r="J20" s="59">
        <f t="shared" si="1"/>
        <v>216.95000000000002</v>
      </c>
    </row>
    <row r="21" spans="1:10" ht="12.95" customHeight="1">
      <c r="A21" s="116"/>
      <c r="B21" s="56" t="s">
        <v>55</v>
      </c>
      <c r="C21" s="68"/>
      <c r="D21" s="55" t="s">
        <v>48</v>
      </c>
      <c r="E21" s="97"/>
      <c r="F21" s="97">
        <v>4116</v>
      </c>
      <c r="G21" s="98" t="s">
        <v>51</v>
      </c>
      <c r="H21" s="99">
        <v>2838.86</v>
      </c>
      <c r="I21" s="100">
        <v>178.09</v>
      </c>
      <c r="J21" s="59">
        <f t="shared" si="1"/>
        <v>3016.9500000000003</v>
      </c>
    </row>
    <row r="22" spans="1:10" ht="12.95" customHeight="1">
      <c r="A22" s="116"/>
      <c r="B22" s="56" t="s">
        <v>54</v>
      </c>
      <c r="C22" s="68"/>
      <c r="D22" s="55" t="s">
        <v>48</v>
      </c>
      <c r="E22" s="97">
        <v>4350</v>
      </c>
      <c r="F22" s="97">
        <v>5336</v>
      </c>
      <c r="G22" s="98" t="s">
        <v>51</v>
      </c>
      <c r="H22" s="99">
        <v>2838.86</v>
      </c>
      <c r="I22" s="100">
        <v>178.09</v>
      </c>
      <c r="J22" s="59">
        <f t="shared" si="1"/>
        <v>3016.9500000000003</v>
      </c>
    </row>
    <row r="23" spans="1:10" ht="12.95" customHeight="1">
      <c r="A23" s="116"/>
      <c r="B23" s="56" t="s">
        <v>55</v>
      </c>
      <c r="C23" s="68"/>
      <c r="D23" s="55" t="s">
        <v>48</v>
      </c>
      <c r="E23" s="97"/>
      <c r="F23" s="97">
        <v>4116</v>
      </c>
      <c r="G23" s="98" t="s">
        <v>52</v>
      </c>
      <c r="H23" s="99">
        <v>307.54</v>
      </c>
      <c r="I23" s="100">
        <v>0.39</v>
      </c>
      <c r="J23" s="59">
        <f t="shared" si="1"/>
        <v>307.93</v>
      </c>
    </row>
    <row r="24" spans="1:10" ht="12.95" customHeight="1">
      <c r="A24" s="116"/>
      <c r="B24" s="56" t="s">
        <v>54</v>
      </c>
      <c r="C24" s="68"/>
      <c r="D24" s="55" t="s">
        <v>48</v>
      </c>
      <c r="E24" s="97">
        <v>4359</v>
      </c>
      <c r="F24" s="97">
        <v>5336</v>
      </c>
      <c r="G24" s="98" t="s">
        <v>52</v>
      </c>
      <c r="H24" s="99">
        <v>307.54</v>
      </c>
      <c r="I24" s="100">
        <v>0.39</v>
      </c>
      <c r="J24" s="59">
        <f t="shared" si="1"/>
        <v>307.93</v>
      </c>
    </row>
    <row r="25" spans="1:10" ht="12.95" customHeight="1">
      <c r="A25" s="116"/>
      <c r="B25" s="56" t="s">
        <v>55</v>
      </c>
      <c r="C25" s="68"/>
      <c r="D25" s="55" t="s">
        <v>48</v>
      </c>
      <c r="E25" s="97"/>
      <c r="F25" s="97">
        <v>4116</v>
      </c>
      <c r="G25" s="98" t="s">
        <v>53</v>
      </c>
      <c r="H25" s="99">
        <v>1282.84</v>
      </c>
      <c r="I25" s="100">
        <v>76.44</v>
      </c>
      <c r="J25" s="59">
        <f t="shared" si="1"/>
        <v>1359.28</v>
      </c>
    </row>
    <row r="26" spans="1:10" ht="12.95" customHeight="1">
      <c r="A26" s="117"/>
      <c r="B26" s="109" t="s">
        <v>54</v>
      </c>
      <c r="C26" s="110"/>
      <c r="D26" s="55" t="s">
        <v>48</v>
      </c>
      <c r="E26" s="105">
        <v>4357</v>
      </c>
      <c r="F26" s="105">
        <v>5336</v>
      </c>
      <c r="G26" s="98" t="s">
        <v>53</v>
      </c>
      <c r="H26" s="99">
        <v>1282.84</v>
      </c>
      <c r="I26" s="100">
        <v>76.44</v>
      </c>
      <c r="J26" s="61">
        <f t="shared" si="1"/>
        <v>1359.28</v>
      </c>
    </row>
    <row r="27" spans="1:10" ht="12.95" customHeight="1">
      <c r="A27" s="115" t="s">
        <v>40</v>
      </c>
      <c r="B27" s="113" t="s">
        <v>94</v>
      </c>
      <c r="C27" s="111" t="s">
        <v>37</v>
      </c>
      <c r="D27" s="57"/>
      <c r="E27" s="62">
        <v>4350</v>
      </c>
      <c r="F27" s="62">
        <v>2122</v>
      </c>
      <c r="G27" s="57" t="s">
        <v>79</v>
      </c>
      <c r="H27" s="65">
        <v>0</v>
      </c>
      <c r="I27" s="73">
        <v>700</v>
      </c>
      <c r="J27" s="65">
        <f t="shared" si="1"/>
        <v>700</v>
      </c>
    </row>
    <row r="28" spans="1:10" ht="12.95" customHeight="1">
      <c r="A28" s="117"/>
      <c r="B28" s="112" t="s">
        <v>95</v>
      </c>
      <c r="C28" s="111" t="s">
        <v>37</v>
      </c>
      <c r="D28" s="57"/>
      <c r="E28" s="62">
        <v>4350</v>
      </c>
      <c r="F28" s="62">
        <v>5171</v>
      </c>
      <c r="G28" s="57" t="s">
        <v>79</v>
      </c>
      <c r="H28" s="65">
        <v>0</v>
      </c>
      <c r="I28" s="73">
        <v>700</v>
      </c>
      <c r="J28" s="65">
        <f t="shared" si="1"/>
        <v>700</v>
      </c>
    </row>
    <row r="29" spans="1:10" ht="12.95" customHeight="1">
      <c r="A29" s="19"/>
      <c r="B29" s="78"/>
      <c r="C29" s="106"/>
      <c r="D29" s="107"/>
      <c r="E29" s="105"/>
      <c r="F29" s="105"/>
      <c r="G29" s="98"/>
      <c r="H29" s="99"/>
      <c r="I29" s="100"/>
      <c r="J29" s="108"/>
    </row>
    <row r="30" spans="1:10" ht="12.95" customHeight="1">
      <c r="A30" s="19"/>
      <c r="B30" s="20"/>
      <c r="C30" s="21"/>
      <c r="D30" s="21"/>
      <c r="E30" s="114" t="s">
        <v>15</v>
      </c>
      <c r="F30" s="114"/>
      <c r="G30" s="114"/>
      <c r="H30" s="9">
        <f>H5+H7+H9+H10+H11+H13+H17+H19+H21+H23+H25+H27</f>
        <v>7445.93</v>
      </c>
      <c r="I30" s="9">
        <f aca="true" t="shared" si="2" ref="I30:J30">I5+I7+I9+I10+I11+I13+I17+I19+I21+I23+I25+I27</f>
        <v>1487.01</v>
      </c>
      <c r="J30" s="9">
        <f t="shared" si="2"/>
        <v>8932.94</v>
      </c>
    </row>
    <row r="31" spans="1:10" ht="12.95" customHeight="1">
      <c r="A31" s="19"/>
      <c r="B31" s="22" t="s">
        <v>33</v>
      </c>
      <c r="C31" s="21"/>
      <c r="D31" s="21"/>
      <c r="E31" s="134" t="s">
        <v>16</v>
      </c>
      <c r="F31" s="134"/>
      <c r="G31" s="134"/>
      <c r="H31" s="9">
        <f>H12+H6+H14+H15+H16+H8+H18+H20+H22+H24+H26+H28</f>
        <v>7457.4800000000005</v>
      </c>
      <c r="I31" s="9">
        <f aca="true" t="shared" si="3" ref="I31:J31">I12+I6+I14+I15+I16+I8+I18+I20+I22+I24+I26+I28</f>
        <v>1487.01</v>
      </c>
      <c r="J31" s="9">
        <f t="shared" si="3"/>
        <v>8944.490000000002</v>
      </c>
    </row>
    <row r="32" spans="1:10" ht="12.95" customHeight="1">
      <c r="A32" s="19"/>
      <c r="B32" s="23"/>
      <c r="C32" s="21"/>
      <c r="D32" s="21"/>
      <c r="E32" s="134" t="s">
        <v>17</v>
      </c>
      <c r="F32" s="134"/>
      <c r="G32" s="134"/>
      <c r="H32" s="9">
        <v>0</v>
      </c>
      <c r="I32" s="9">
        <v>0</v>
      </c>
      <c r="J32" s="9">
        <v>0</v>
      </c>
    </row>
    <row r="33" spans="1:10" ht="12.95" customHeight="1">
      <c r="A33" s="24"/>
      <c r="B33" s="25"/>
      <c r="C33" s="26"/>
      <c r="D33" s="26"/>
      <c r="E33" s="134" t="s">
        <v>18</v>
      </c>
      <c r="F33" s="134"/>
      <c r="G33" s="134"/>
      <c r="H33" s="27">
        <f>H30-H31-H32</f>
        <v>-11.550000000000182</v>
      </c>
      <c r="I33" s="27">
        <f aca="true" t="shared" si="4" ref="I33:J33">I30-I31-I32</f>
        <v>0</v>
      </c>
      <c r="J33" s="27">
        <f t="shared" si="4"/>
        <v>-11.550000000001091</v>
      </c>
    </row>
    <row r="34" spans="1:10" ht="12.95" customHeight="1">
      <c r="A34" s="28" t="s">
        <v>19</v>
      </c>
      <c r="B34" s="25"/>
      <c r="C34" s="26"/>
      <c r="D34" s="26"/>
      <c r="E34" s="29"/>
      <c r="F34" s="25"/>
      <c r="G34" s="25"/>
      <c r="H34" s="30"/>
      <c r="I34" s="30"/>
      <c r="J34" s="31"/>
    </row>
    <row r="35" spans="1:10" ht="12.95" customHeight="1">
      <c r="A35" s="115" t="s">
        <v>13</v>
      </c>
      <c r="B35" s="56" t="s">
        <v>57</v>
      </c>
      <c r="C35" s="93"/>
      <c r="D35" s="93"/>
      <c r="E35" s="93">
        <v>3419</v>
      </c>
      <c r="F35" s="93">
        <v>5492</v>
      </c>
      <c r="G35" s="55" t="s">
        <v>56</v>
      </c>
      <c r="H35" s="59">
        <v>100</v>
      </c>
      <c r="I35" s="60">
        <v>-69</v>
      </c>
      <c r="J35" s="61">
        <f aca="true" t="shared" si="5" ref="J35:J43">H35+I35</f>
        <v>31</v>
      </c>
    </row>
    <row r="36" spans="1:10" ht="12.95" customHeight="1">
      <c r="A36" s="116"/>
      <c r="B36" s="52" t="s">
        <v>59</v>
      </c>
      <c r="C36" s="51" t="s">
        <v>37</v>
      </c>
      <c r="D36" s="49"/>
      <c r="E36" s="54">
        <v>3312</v>
      </c>
      <c r="F36" s="53">
        <v>5492</v>
      </c>
      <c r="G36" s="57"/>
      <c r="H36" s="63">
        <v>0</v>
      </c>
      <c r="I36" s="64">
        <v>12</v>
      </c>
      <c r="J36" s="65">
        <f t="shared" si="5"/>
        <v>12</v>
      </c>
    </row>
    <row r="37" spans="1:10" ht="12.95" customHeight="1">
      <c r="A37" s="116"/>
      <c r="B37" s="52" t="s">
        <v>60</v>
      </c>
      <c r="C37" s="74" t="s">
        <v>37</v>
      </c>
      <c r="D37" s="52"/>
      <c r="E37" s="53">
        <v>3419</v>
      </c>
      <c r="F37" s="53">
        <v>5492</v>
      </c>
      <c r="G37" s="57"/>
      <c r="H37" s="63">
        <v>0</v>
      </c>
      <c r="I37" s="64">
        <v>57</v>
      </c>
      <c r="J37" s="65">
        <f t="shared" si="5"/>
        <v>57</v>
      </c>
    </row>
    <row r="38" spans="1:10" ht="12.95" customHeight="1">
      <c r="A38" s="118" t="s">
        <v>14</v>
      </c>
      <c r="B38" s="56" t="s">
        <v>97</v>
      </c>
      <c r="C38" s="70"/>
      <c r="D38" s="72"/>
      <c r="E38" s="71">
        <v>4357</v>
      </c>
      <c r="F38" s="71">
        <v>5222</v>
      </c>
      <c r="G38" s="55" t="s">
        <v>58</v>
      </c>
      <c r="H38" s="59">
        <v>107.2</v>
      </c>
      <c r="I38" s="60">
        <v>-106.9</v>
      </c>
      <c r="J38" s="61">
        <f t="shared" si="5"/>
        <v>0.29999999999999716</v>
      </c>
    </row>
    <row r="39" spans="1:10" ht="12.95" customHeight="1">
      <c r="A39" s="118"/>
      <c r="B39" s="67" t="s">
        <v>66</v>
      </c>
      <c r="C39" s="51" t="s">
        <v>37</v>
      </c>
      <c r="D39" s="52"/>
      <c r="E39" s="53">
        <v>4350</v>
      </c>
      <c r="F39" s="53">
        <v>5339</v>
      </c>
      <c r="G39" s="57" t="s">
        <v>61</v>
      </c>
      <c r="H39" s="63">
        <v>0</v>
      </c>
      <c r="I39" s="64">
        <v>33.1</v>
      </c>
      <c r="J39" s="65">
        <f t="shared" si="5"/>
        <v>33.1</v>
      </c>
    </row>
    <row r="40" spans="1:10" ht="12.95" customHeight="1">
      <c r="A40" s="118"/>
      <c r="B40" s="67" t="s">
        <v>65</v>
      </c>
      <c r="C40" s="51" t="s">
        <v>37</v>
      </c>
      <c r="D40" s="52"/>
      <c r="E40" s="53">
        <v>4357</v>
      </c>
      <c r="F40" s="53">
        <v>5339</v>
      </c>
      <c r="G40" s="57" t="s">
        <v>63</v>
      </c>
      <c r="H40" s="63">
        <v>0</v>
      </c>
      <c r="I40" s="64">
        <v>14.5</v>
      </c>
      <c r="J40" s="65">
        <f t="shared" si="5"/>
        <v>14.5</v>
      </c>
    </row>
    <row r="41" spans="1:10" ht="12.95" customHeight="1">
      <c r="A41" s="118"/>
      <c r="B41" s="67" t="s">
        <v>69</v>
      </c>
      <c r="C41" s="51" t="s">
        <v>37</v>
      </c>
      <c r="D41" s="52"/>
      <c r="E41" s="53">
        <v>4351</v>
      </c>
      <c r="F41" s="53">
        <v>5221</v>
      </c>
      <c r="G41" s="57" t="s">
        <v>64</v>
      </c>
      <c r="H41" s="63">
        <v>0</v>
      </c>
      <c r="I41" s="64">
        <v>21.1</v>
      </c>
      <c r="J41" s="65">
        <f t="shared" si="5"/>
        <v>21.1</v>
      </c>
    </row>
    <row r="42" spans="1:10" ht="12.95" customHeight="1">
      <c r="A42" s="118"/>
      <c r="B42" s="67" t="s">
        <v>67</v>
      </c>
      <c r="C42" s="51" t="s">
        <v>37</v>
      </c>
      <c r="D42" s="52"/>
      <c r="E42" s="53">
        <v>4356</v>
      </c>
      <c r="F42" s="53">
        <v>5221</v>
      </c>
      <c r="G42" s="57" t="s">
        <v>62</v>
      </c>
      <c r="H42" s="63">
        <v>0</v>
      </c>
      <c r="I42" s="64">
        <v>1.6</v>
      </c>
      <c r="J42" s="65">
        <f t="shared" si="5"/>
        <v>1.6</v>
      </c>
    </row>
    <row r="43" spans="1:10" ht="12.95" customHeight="1">
      <c r="A43" s="118"/>
      <c r="B43" s="67" t="s">
        <v>68</v>
      </c>
      <c r="C43" s="51" t="s">
        <v>37</v>
      </c>
      <c r="D43" s="52"/>
      <c r="E43" s="53">
        <v>4357</v>
      </c>
      <c r="F43" s="53">
        <v>5221</v>
      </c>
      <c r="G43" s="57" t="s">
        <v>62</v>
      </c>
      <c r="H43" s="63">
        <v>0</v>
      </c>
      <c r="I43" s="64">
        <v>36.6</v>
      </c>
      <c r="J43" s="65">
        <f t="shared" si="5"/>
        <v>36.6</v>
      </c>
    </row>
    <row r="44" spans="1:10" ht="12.95" customHeight="1">
      <c r="A44" s="24"/>
      <c r="B44" s="25"/>
      <c r="C44" s="26"/>
      <c r="D44" s="26"/>
      <c r="E44" s="127" t="s">
        <v>20</v>
      </c>
      <c r="F44" s="128"/>
      <c r="G44" s="129"/>
      <c r="H44" s="69">
        <f>SUM(H35:H43)</f>
        <v>207.2</v>
      </c>
      <c r="I44" s="69">
        <f>SUM(I35:I43)</f>
        <v>0</v>
      </c>
      <c r="J44" s="69">
        <f>SUM(J35:J43)</f>
        <v>207.2</v>
      </c>
    </row>
    <row r="45" spans="1:10" ht="12.95" customHeight="1">
      <c r="A45" s="32" t="s">
        <v>21</v>
      </c>
      <c r="B45" s="25"/>
      <c r="C45" s="26"/>
      <c r="D45" s="26"/>
      <c r="E45" s="29"/>
      <c r="F45" s="25"/>
      <c r="G45" s="25"/>
      <c r="H45" s="30"/>
      <c r="I45" s="30"/>
      <c r="J45" s="33"/>
    </row>
    <row r="46" spans="1:10" ht="12.95" customHeight="1">
      <c r="A46" s="115" t="s">
        <v>13</v>
      </c>
      <c r="B46" s="48" t="s">
        <v>86</v>
      </c>
      <c r="C46" s="4"/>
      <c r="D46" s="4"/>
      <c r="E46" s="4">
        <v>3113</v>
      </c>
      <c r="F46" s="4">
        <v>6121</v>
      </c>
      <c r="G46" s="6" t="s">
        <v>85</v>
      </c>
      <c r="H46" s="8">
        <v>700</v>
      </c>
      <c r="I46" s="12">
        <v>-15</v>
      </c>
      <c r="J46" s="8">
        <f>H46+I46</f>
        <v>685</v>
      </c>
    </row>
    <row r="47" spans="1:10" ht="12.95" customHeight="1">
      <c r="A47" s="116"/>
      <c r="B47" s="48" t="s">
        <v>82</v>
      </c>
      <c r="C47" s="5"/>
      <c r="D47" s="4"/>
      <c r="E47" s="4">
        <v>3113</v>
      </c>
      <c r="F47" s="4">
        <v>6121</v>
      </c>
      <c r="G47" s="4">
        <v>2295</v>
      </c>
      <c r="H47" s="8">
        <v>607.5</v>
      </c>
      <c r="I47" s="12">
        <v>5</v>
      </c>
      <c r="J47" s="8">
        <f aca="true" t="shared" si="6" ref="J47">H47+I47</f>
        <v>612.5</v>
      </c>
    </row>
    <row r="48" spans="1:10" ht="12.95" customHeight="1">
      <c r="A48" s="116"/>
      <c r="B48" s="56" t="s">
        <v>83</v>
      </c>
      <c r="C48" s="93"/>
      <c r="D48" s="93"/>
      <c r="E48" s="93">
        <v>3113</v>
      </c>
      <c r="F48" s="93">
        <v>6121</v>
      </c>
      <c r="G48" s="55" t="s">
        <v>80</v>
      </c>
      <c r="H48" s="59">
        <v>542.3</v>
      </c>
      <c r="I48" s="60">
        <v>5</v>
      </c>
      <c r="J48" s="59">
        <f>H48+I48</f>
        <v>547.3</v>
      </c>
    </row>
    <row r="49" spans="1:10" ht="12.95" customHeight="1">
      <c r="A49" s="117"/>
      <c r="B49" s="56" t="s">
        <v>84</v>
      </c>
      <c r="C49" s="93"/>
      <c r="D49" s="93"/>
      <c r="E49" s="93">
        <v>3113</v>
      </c>
      <c r="F49" s="93">
        <v>6121</v>
      </c>
      <c r="G49" s="55" t="s">
        <v>81</v>
      </c>
      <c r="H49" s="59">
        <v>378</v>
      </c>
      <c r="I49" s="60">
        <v>5</v>
      </c>
      <c r="J49" s="59">
        <f aca="true" t="shared" si="7" ref="J49">H49+I49</f>
        <v>383</v>
      </c>
    </row>
    <row r="50" spans="1:10" ht="12.95" customHeight="1">
      <c r="A50" s="26"/>
      <c r="B50" s="25"/>
      <c r="C50" s="26"/>
      <c r="D50" s="26"/>
      <c r="E50" s="130" t="s">
        <v>22</v>
      </c>
      <c r="F50" s="130"/>
      <c r="G50" s="130"/>
      <c r="H50" s="34">
        <f>SUM(H46:H49)</f>
        <v>2227.8</v>
      </c>
      <c r="I50" s="34">
        <f>SUM(I46:I49)</f>
        <v>0</v>
      </c>
      <c r="J50" s="34">
        <f>SUM(J46:J49)</f>
        <v>2227.8</v>
      </c>
    </row>
    <row r="51" spans="1:10" ht="12.95" customHeight="1">
      <c r="A51" s="23" t="s">
        <v>31</v>
      </c>
      <c r="B51" s="25"/>
      <c r="C51" s="26"/>
      <c r="D51" s="26"/>
      <c r="E51" s="35"/>
      <c r="F51" s="35"/>
      <c r="G51" s="35"/>
      <c r="H51" s="36"/>
      <c r="I51" s="37"/>
      <c r="J51" s="36"/>
    </row>
    <row r="52" spans="1:10" ht="12.95" customHeight="1">
      <c r="A52" s="93" t="s">
        <v>13</v>
      </c>
      <c r="B52" s="48"/>
      <c r="C52" s="4"/>
      <c r="D52" s="4"/>
      <c r="E52" s="13"/>
      <c r="F52" s="13"/>
      <c r="G52" s="13"/>
      <c r="H52" s="10">
        <v>0</v>
      </c>
      <c r="I52" s="7">
        <v>0</v>
      </c>
      <c r="J52" s="10">
        <f>H52+I52</f>
        <v>0</v>
      </c>
    </row>
    <row r="53" spans="1:10" ht="12.95" customHeight="1">
      <c r="A53" s="26"/>
      <c r="B53" s="25"/>
      <c r="C53" s="26"/>
      <c r="D53" s="26"/>
      <c r="E53" s="131" t="s">
        <v>32</v>
      </c>
      <c r="F53" s="132"/>
      <c r="G53" s="133"/>
      <c r="H53" s="38">
        <v>0</v>
      </c>
      <c r="I53" s="7">
        <f>SUM(I52:I52)</f>
        <v>0</v>
      </c>
      <c r="J53" s="39">
        <v>0</v>
      </c>
    </row>
    <row r="54" spans="1:10" ht="12.95" customHeight="1">
      <c r="A54" s="26"/>
      <c r="B54" s="25"/>
      <c r="C54" s="26"/>
      <c r="D54" s="26"/>
      <c r="E54" s="29"/>
      <c r="F54" s="29"/>
      <c r="G54" s="40"/>
      <c r="H54" s="38"/>
      <c r="I54" s="41"/>
      <c r="J54" s="36"/>
    </row>
    <row r="55" spans="1:10" ht="12.95" customHeight="1">
      <c r="A55" s="11"/>
      <c r="B55" s="91" t="s">
        <v>30</v>
      </c>
      <c r="C55" s="26"/>
      <c r="D55" s="26"/>
      <c r="E55" s="121" t="s">
        <v>15</v>
      </c>
      <c r="F55" s="122"/>
      <c r="G55" s="122"/>
      <c r="H55" s="123"/>
      <c r="I55" s="12">
        <f>I30</f>
        <v>1487.01</v>
      </c>
      <c r="J55" s="42"/>
    </row>
    <row r="56" spans="1:10" ht="12.95" customHeight="1">
      <c r="A56" s="11"/>
      <c r="B56" s="29"/>
      <c r="C56" s="26"/>
      <c r="D56" s="26"/>
      <c r="E56" s="121" t="s">
        <v>23</v>
      </c>
      <c r="F56" s="122"/>
      <c r="G56" s="122"/>
      <c r="H56" s="123"/>
      <c r="I56" s="12">
        <f>I44+I31</f>
        <v>1487.01</v>
      </c>
      <c r="J56" s="24"/>
    </row>
    <row r="57" spans="1:10" ht="12.95" customHeight="1">
      <c r="A57" s="11"/>
      <c r="B57" s="29"/>
      <c r="C57" s="26"/>
      <c r="D57" s="26"/>
      <c r="E57" s="121" t="s">
        <v>24</v>
      </c>
      <c r="F57" s="122"/>
      <c r="G57" s="122"/>
      <c r="H57" s="123"/>
      <c r="I57" s="12">
        <f>I50+I32</f>
        <v>0</v>
      </c>
      <c r="J57" s="43"/>
    </row>
    <row r="58" spans="1:10" ht="12.95" customHeight="1">
      <c r="A58" s="11"/>
      <c r="B58" s="29"/>
      <c r="C58" s="26"/>
      <c r="D58" s="26"/>
      <c r="E58" s="121" t="s">
        <v>25</v>
      </c>
      <c r="F58" s="122"/>
      <c r="G58" s="122"/>
      <c r="H58" s="123"/>
      <c r="I58" s="12">
        <f>I56+I57</f>
        <v>1487.01</v>
      </c>
      <c r="J58" s="43"/>
    </row>
    <row r="59" spans="1:10" ht="12.95" customHeight="1">
      <c r="A59" s="11"/>
      <c r="B59" s="29"/>
      <c r="C59" s="26"/>
      <c r="D59" s="26"/>
      <c r="E59" s="124" t="s">
        <v>26</v>
      </c>
      <c r="F59" s="125"/>
      <c r="G59" s="125"/>
      <c r="H59" s="126"/>
      <c r="I59" s="60">
        <f>I55-I58</f>
        <v>0</v>
      </c>
      <c r="J59" s="75"/>
    </row>
    <row r="60" spans="1:10" ht="12.95" customHeight="1">
      <c r="A60" s="11"/>
      <c r="B60" s="29"/>
      <c r="C60" s="26"/>
      <c r="D60" s="26"/>
      <c r="E60" s="124" t="s">
        <v>27</v>
      </c>
      <c r="F60" s="125"/>
      <c r="G60" s="125"/>
      <c r="H60" s="126"/>
      <c r="I60" s="60">
        <f>I53</f>
        <v>0</v>
      </c>
      <c r="J60" s="75"/>
    </row>
    <row r="61" spans="1:10" ht="15" customHeight="1">
      <c r="A61" s="11"/>
      <c r="B61" s="92"/>
      <c r="C61" s="44"/>
      <c r="D61" s="44"/>
      <c r="E61" s="76"/>
      <c r="F61" s="77"/>
      <c r="G61" s="78"/>
      <c r="H61" s="94">
        <v>44335</v>
      </c>
      <c r="I61" s="95"/>
      <c r="J61" s="96">
        <v>44356</v>
      </c>
    </row>
    <row r="62" spans="1:10" ht="12.95" customHeight="1">
      <c r="A62" s="11"/>
      <c r="B62" s="91" t="s">
        <v>34</v>
      </c>
      <c r="C62" s="26"/>
      <c r="D62" s="26"/>
      <c r="E62" s="79" t="s">
        <v>28</v>
      </c>
      <c r="F62" s="80"/>
      <c r="G62" s="81"/>
      <c r="H62" s="82">
        <v>441752.23</v>
      </c>
      <c r="I62" s="60">
        <f>I55</f>
        <v>1487.01</v>
      </c>
      <c r="J62" s="60">
        <f>H62+I62</f>
        <v>443239.24</v>
      </c>
    </row>
    <row r="63" spans="1:10" ht="12.95" customHeight="1">
      <c r="A63" s="11"/>
      <c r="B63" s="25"/>
      <c r="C63" s="26"/>
      <c r="D63" s="26"/>
      <c r="E63" s="83" t="s">
        <v>23</v>
      </c>
      <c r="F63" s="84"/>
      <c r="G63" s="58"/>
      <c r="H63" s="85">
        <v>393460.84</v>
      </c>
      <c r="I63" s="60">
        <f>I44+I31</f>
        <v>1487.01</v>
      </c>
      <c r="J63" s="59">
        <f>H63+I63</f>
        <v>394947.85000000003</v>
      </c>
    </row>
    <row r="64" spans="1:10" ht="12.95" customHeight="1">
      <c r="A64" s="11"/>
      <c r="B64" s="25"/>
      <c r="C64" s="26"/>
      <c r="D64" s="26"/>
      <c r="E64" s="86" t="s">
        <v>24</v>
      </c>
      <c r="F64" s="78"/>
      <c r="G64" s="87"/>
      <c r="H64" s="85">
        <v>99238.8</v>
      </c>
      <c r="I64" s="60">
        <f>I50+I32</f>
        <v>0</v>
      </c>
      <c r="J64" s="59">
        <f>H64+I64</f>
        <v>99238.8</v>
      </c>
    </row>
    <row r="65" spans="1:10" ht="12.95" customHeight="1">
      <c r="A65" s="11"/>
      <c r="C65" s="44"/>
      <c r="D65" s="44"/>
      <c r="E65" s="88" t="s">
        <v>35</v>
      </c>
      <c r="F65" s="84"/>
      <c r="G65" s="58"/>
      <c r="H65" s="60">
        <f>H63+H64</f>
        <v>492699.64</v>
      </c>
      <c r="I65" s="60">
        <f>SUM(I63:I64)</f>
        <v>1487.01</v>
      </c>
      <c r="J65" s="60">
        <f>SUM(J63:J64)</f>
        <v>494186.65</v>
      </c>
    </row>
    <row r="66" spans="1:10" ht="12.95" customHeight="1">
      <c r="A66" s="11"/>
      <c r="B66" s="11"/>
      <c r="C66" s="44"/>
      <c r="D66" s="44"/>
      <c r="E66" s="86" t="s">
        <v>18</v>
      </c>
      <c r="F66" s="78"/>
      <c r="G66" s="87"/>
      <c r="H66" s="59">
        <f>H62-H65</f>
        <v>-50947.41000000003</v>
      </c>
      <c r="I66" s="60">
        <f>I62-I65</f>
        <v>0</v>
      </c>
      <c r="J66" s="59">
        <f>J62-J65</f>
        <v>-50947.41000000003</v>
      </c>
    </row>
    <row r="67" spans="1:10" ht="12.95" customHeight="1">
      <c r="A67" s="11"/>
      <c r="B67" s="45" t="s">
        <v>43</v>
      </c>
      <c r="C67" s="44"/>
      <c r="D67" s="44"/>
      <c r="E67" s="88" t="s">
        <v>29</v>
      </c>
      <c r="F67" s="84"/>
      <c r="G67" s="58"/>
      <c r="H67" s="89">
        <v>50947.41</v>
      </c>
      <c r="I67" s="60">
        <f>I60</f>
        <v>0</v>
      </c>
      <c r="J67" s="60">
        <f>H67+I67</f>
        <v>50947.41</v>
      </c>
    </row>
    <row r="68" spans="5:10" ht="12.95" customHeight="1">
      <c r="E68" s="90"/>
      <c r="F68" s="90"/>
      <c r="G68" s="90"/>
      <c r="H68" s="90"/>
      <c r="I68" s="90"/>
      <c r="J68" s="90"/>
    </row>
    <row r="69" spans="3:10" ht="12.95" customHeight="1">
      <c r="C69" s="17"/>
      <c r="E69" s="90"/>
      <c r="F69" s="90"/>
      <c r="G69" s="90"/>
      <c r="H69" s="90"/>
      <c r="I69" s="90"/>
      <c r="J69" s="90"/>
    </row>
    <row r="70" ht="12.95" customHeight="1">
      <c r="C70" s="17"/>
    </row>
    <row r="71" ht="12.95" customHeight="1">
      <c r="C71" s="17"/>
    </row>
    <row r="72" ht="12.95" customHeight="1">
      <c r="C72" s="17"/>
    </row>
    <row r="73" ht="12.95" customHeight="1">
      <c r="C73" s="17"/>
    </row>
    <row r="74" ht="12.95" customHeight="1">
      <c r="C74" s="17"/>
    </row>
    <row r="75" ht="12.95" customHeight="1">
      <c r="C75" s="17"/>
    </row>
    <row r="76" ht="12.95" customHeight="1">
      <c r="C76" s="17"/>
    </row>
    <row r="77" ht="12.95" customHeight="1">
      <c r="C77" s="17"/>
    </row>
    <row r="78" ht="12.95" customHeight="1">
      <c r="C78" s="17"/>
    </row>
    <row r="79" ht="12.95" customHeight="1">
      <c r="C79" s="17"/>
    </row>
  </sheetData>
  <mergeCells count="26">
    <mergeCell ref="E57:H57"/>
    <mergeCell ref="E58:H58"/>
    <mergeCell ref="E59:H59"/>
    <mergeCell ref="E60:H60"/>
    <mergeCell ref="A7:A8"/>
    <mergeCell ref="A46:A49"/>
    <mergeCell ref="E44:G44"/>
    <mergeCell ref="E50:G50"/>
    <mergeCell ref="E53:G53"/>
    <mergeCell ref="E55:H55"/>
    <mergeCell ref="E56:H56"/>
    <mergeCell ref="E31:G31"/>
    <mergeCell ref="E32:G32"/>
    <mergeCell ref="E33:G33"/>
    <mergeCell ref="A35:A37"/>
    <mergeCell ref="A38:A43"/>
    <mergeCell ref="B2:B3"/>
    <mergeCell ref="E2:E3"/>
    <mergeCell ref="F2:F3"/>
    <mergeCell ref="G2:G3"/>
    <mergeCell ref="A5:A6"/>
    <mergeCell ref="E30:G30"/>
    <mergeCell ref="A17:A26"/>
    <mergeCell ref="A9:A12"/>
    <mergeCell ref="A13:A16"/>
    <mergeCell ref="A27:A28"/>
  </mergeCells>
  <conditionalFormatting sqref="B1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C30:D32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63">
    <cfRule type="expression" priority="22" dxfId="2" stopIfTrue="1">
      <formula>$J63="Z"</formula>
    </cfRule>
    <cfRule type="expression" priority="23" dxfId="1" stopIfTrue="1">
      <formula>$J63="T"</formula>
    </cfRule>
    <cfRule type="expression" priority="24" dxfId="0" stopIfTrue="1">
      <formula>$J63="Y"</formula>
    </cfRule>
  </conditionalFormatting>
  <conditionalFormatting sqref="H64">
    <cfRule type="expression" priority="19" dxfId="2" stopIfTrue="1">
      <formula>$J64="Z"</formula>
    </cfRule>
    <cfRule type="expression" priority="20" dxfId="1" stopIfTrue="1">
      <formula>$J64="T"</formula>
    </cfRule>
    <cfRule type="expression" priority="21" dxfId="0" stopIfTrue="1">
      <formula>$J64="Y"</formula>
    </cfRule>
  </conditionalFormatting>
  <conditionalFormatting sqref="H62">
    <cfRule type="expression" priority="16" dxfId="2" stopIfTrue="1">
      <formula>$J62="Z"</formula>
    </cfRule>
    <cfRule type="expression" priority="17" dxfId="1" stopIfTrue="1">
      <formula>$J62="T"</formula>
    </cfRule>
    <cfRule type="expression" priority="18" dxfId="0" stopIfTrue="1">
      <formula>$J62="Y"</formula>
    </cfRule>
  </conditionalFormatting>
  <conditionalFormatting sqref="H63">
    <cfRule type="expression" priority="13" dxfId="2" stopIfTrue="1">
      <formula>$J63="Z"</formula>
    </cfRule>
    <cfRule type="expression" priority="14" dxfId="1" stopIfTrue="1">
      <formula>$J63="T"</formula>
    </cfRule>
    <cfRule type="expression" priority="15" dxfId="0" stopIfTrue="1">
      <formula>$J63="Y"</formula>
    </cfRule>
  </conditionalFormatting>
  <conditionalFormatting sqref="H64">
    <cfRule type="expression" priority="10" dxfId="2" stopIfTrue="1">
      <formula>$J64="Z"</formula>
    </cfRule>
    <cfRule type="expression" priority="11" dxfId="1" stopIfTrue="1">
      <formula>$J64="T"</formula>
    </cfRule>
    <cfRule type="expression" priority="12" dxfId="0" stopIfTrue="1">
      <formula>$J64="Y"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2021-06-02T12:26:29Z</cp:lastPrinted>
  <dcterms:created xsi:type="dcterms:W3CDTF">2019-02-01T08:27:03Z</dcterms:created>
  <dcterms:modified xsi:type="dcterms:W3CDTF">2021-06-10T07:24:20Z</dcterms:modified>
  <cp:category/>
  <cp:version/>
  <cp:contentType/>
  <cp:contentStatus/>
</cp:coreProperties>
</file>