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11100" windowHeight="6345"/>
  </bookViews>
  <sheets>
    <sheet name="Schváleno RMO" sheetId="26" r:id="rId1"/>
    <sheet name="List2" sheetId="27" r:id="rId2"/>
  </sheets>
  <calcPr calcId="125725"/>
</workbook>
</file>

<file path=xl/calcChain.xml><?xml version="1.0" encoding="utf-8"?>
<calcChain xmlns="http://schemas.openxmlformats.org/spreadsheetml/2006/main">
  <c r="J70" i="26"/>
  <c r="J71"/>
  <c r="J72"/>
  <c r="I72"/>
  <c r="H72"/>
  <c r="J48"/>
  <c r="I63"/>
  <c r="H63"/>
  <c r="J62"/>
  <c r="J61"/>
  <c r="J60"/>
  <c r="J59"/>
  <c r="J58"/>
  <c r="J57"/>
  <c r="J56"/>
  <c r="I76"/>
  <c r="I86"/>
  <c r="J86" s="1"/>
  <c r="H84"/>
  <c r="H85" s="1"/>
  <c r="I83"/>
  <c r="J83" s="1"/>
  <c r="J69"/>
  <c r="J68"/>
  <c r="J67"/>
  <c r="J66"/>
  <c r="J65"/>
  <c r="J55"/>
  <c r="J54"/>
  <c r="J53"/>
  <c r="J52"/>
  <c r="J51"/>
  <c r="J50"/>
  <c r="J49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I15"/>
  <c r="H15"/>
  <c r="I14"/>
  <c r="I74" s="1"/>
  <c r="H14"/>
  <c r="J13"/>
  <c r="J12"/>
  <c r="J11"/>
  <c r="J10"/>
  <c r="J9"/>
  <c r="J8"/>
  <c r="J7"/>
  <c r="J6"/>
  <c r="J5"/>
  <c r="H16" l="1"/>
  <c r="J14"/>
  <c r="J63"/>
  <c r="J15"/>
  <c r="J16"/>
  <c r="I82"/>
  <c r="I84" s="1"/>
  <c r="I81"/>
  <c r="I16"/>
  <c r="I75"/>
  <c r="I77" s="1"/>
  <c r="I78" s="1"/>
  <c r="J82" l="1"/>
  <c r="J84" s="1"/>
  <c r="J81"/>
  <c r="I85"/>
  <c r="J85" l="1"/>
</calcChain>
</file>

<file path=xl/sharedStrings.xml><?xml version="1.0" encoding="utf-8"?>
<sst xmlns="http://schemas.openxmlformats.org/spreadsheetml/2006/main" count="211" uniqueCount="154">
  <si>
    <t>Poř.</t>
  </si>
  <si>
    <t>§</t>
  </si>
  <si>
    <t>Položka</t>
  </si>
  <si>
    <t>Organizace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</si>
  <si>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</si>
  <si>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</si>
  <si>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</si>
  <si>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</si>
  <si>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</si>
  <si>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</si>
  <si>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</si>
  <si>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</si>
  <si>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</si>
  <si>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</si>
  <si>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Výdaje celkem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</si>
  <si>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</si>
  <si>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</si>
  <si>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</si>
  <si>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</si>
  <si>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</si>
  <si>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</si>
  <si>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</si>
  <si>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</si>
  <si>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</si>
  <si>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</si>
  <si>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</si>
  <si>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</si>
  <si>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</si>
  <si>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>P= příjmy   V= výdaje   NZ= nově zařazeno do R2017</t>
  </si>
  <si>
    <t>NZ</t>
  </si>
  <si>
    <t xml:space="preserve">A) Změny příjmů a jejich použití </t>
  </si>
  <si>
    <t>3.</t>
  </si>
  <si>
    <t>4.</t>
  </si>
  <si>
    <t>7.</t>
  </si>
  <si>
    <t>8.</t>
  </si>
  <si>
    <t>5.</t>
  </si>
  <si>
    <t xml:space="preserve">C) Změny v investicích  </t>
  </si>
  <si>
    <t>Financování</t>
  </si>
  <si>
    <t>0603</t>
  </si>
  <si>
    <t>6.</t>
  </si>
  <si>
    <t>9.</t>
  </si>
  <si>
    <t>0521</t>
  </si>
  <si>
    <t>0516</t>
  </si>
  <si>
    <t>10.</t>
  </si>
  <si>
    <t>11.</t>
  </si>
  <si>
    <t>12.</t>
  </si>
  <si>
    <t>č.8</t>
  </si>
  <si>
    <t>Rekapitulace Rozpočtového opatření č.8</t>
  </si>
  <si>
    <t>6290</t>
  </si>
  <si>
    <t>Vybavení zastávky MHD u pošty, přesun na stavební práce</t>
  </si>
  <si>
    <t>0001</t>
  </si>
  <si>
    <t>Příspěvek na dopravní obslužnost pro Zlínský kraj, metodická změna §</t>
  </si>
  <si>
    <r>
      <t xml:space="preserve">OB-víceúčelový sál-vratka nečerp. zálohy dot.2016 Kč 16.944,02 RMO 319/06/17   </t>
    </r>
    <r>
      <rPr>
        <b/>
        <sz val="10"/>
        <rFont val="Arial"/>
        <family val="2"/>
        <charset val="238"/>
      </rPr>
      <t>P</t>
    </r>
  </si>
  <si>
    <r>
      <t xml:space="preserve">OB-vratka nečerpané zálohy dot.2016 RMO 319/06/17 Kč 238.055,98                   </t>
    </r>
    <r>
      <rPr>
        <b/>
        <sz val="10"/>
        <rFont val="Arial"/>
        <family val="2"/>
        <charset val="238"/>
      </rPr>
      <t>P</t>
    </r>
  </si>
  <si>
    <r>
      <t xml:space="preserve">Doplatek dotace ze SR na výkon SPOD za r.2016  (289.630,48 Kč)                     </t>
    </r>
    <r>
      <rPr>
        <b/>
        <sz val="10"/>
        <rFont val="Arial"/>
        <family val="2"/>
        <charset val="238"/>
      </rPr>
      <t>P</t>
    </r>
  </si>
  <si>
    <t>0445</t>
  </si>
  <si>
    <r>
      <t xml:space="preserve">Tržba za prodej požárního vozu Avia CAS 8                                                        </t>
    </r>
    <r>
      <rPr>
        <b/>
        <sz val="10"/>
        <rFont val="Arial"/>
        <family val="2"/>
        <charset val="238"/>
      </rPr>
      <t>P</t>
    </r>
  </si>
  <si>
    <r>
      <t xml:space="preserve">OB- vyúčtování akcí měst.významu  za 1.pol.2017 vratka RMO 321/06/17            </t>
    </r>
    <r>
      <rPr>
        <sz val="10"/>
        <rFont val="Arial"/>
        <family val="2"/>
        <charset val="238"/>
      </rPr>
      <t xml:space="preserve"> </t>
    </r>
  </si>
  <si>
    <t>0326</t>
  </si>
  <si>
    <t>JSDH Otrokovice -Tatra 815 CAS 32 oprava převodovky a výměna cisternové nádrže</t>
  </si>
  <si>
    <t>Zajištění CO ve městě, ostatní služby snížení</t>
  </si>
  <si>
    <t>Zajištění co v e městě, odborný posudek, zvýšení</t>
  </si>
  <si>
    <t>Prostředky pro krizové stavy, ostatní služby snížení</t>
  </si>
  <si>
    <t>0552</t>
  </si>
  <si>
    <t>0448</t>
  </si>
  <si>
    <t>Příspěvek na dopravní obslužnost pro Zlínský kraj</t>
  </si>
  <si>
    <t>Indiv.dot.na nájem a služby na akcích CzechBikers z.s. RMO 322/06/17</t>
  </si>
  <si>
    <t>0788</t>
  </si>
  <si>
    <t>0517</t>
  </si>
  <si>
    <t>0730</t>
  </si>
  <si>
    <t>1245</t>
  </si>
  <si>
    <t>Indiv.dotace KPHO na výstavu "Povodně 97" RMO 324/06/17</t>
  </si>
  <si>
    <t>0504</t>
  </si>
  <si>
    <t>5222</t>
  </si>
  <si>
    <t>0518</t>
  </si>
  <si>
    <t>Indiv.dotace KPHO na činnost (nájem MGO) RMO 326/06/17</t>
  </si>
  <si>
    <t>Indiv.dotace na činnost Speedskating club Otrokovice z.s. RMO 327/06/17</t>
  </si>
  <si>
    <t>0749</t>
  </si>
  <si>
    <t>Fin.dar TJ Jiskra na Volejbalový turnaj smíšených družstev RMO 323/06/17</t>
  </si>
  <si>
    <t>Komise TV+sport -prostředky na dotace, přesun CzechBikers RMO 322/06/17</t>
  </si>
  <si>
    <t>Komise TV+sport -prostředky na dotace, přesun Speedskating club RMO 327/06/17</t>
  </si>
  <si>
    <t>Kultur.komise, prostředky na dotace do kultury, přesun KPHO RMO 324/06/17</t>
  </si>
  <si>
    <t>Záštita místostarosty, přesun TJ Jiskra Volejbal RMO 323/06/17</t>
  </si>
  <si>
    <t>0755</t>
  </si>
  <si>
    <t>13.</t>
  </si>
  <si>
    <t>Kultur.komise, prostředky na dotace do kultury, přesun KPHO RMO 326/06/17</t>
  </si>
  <si>
    <t>00120</t>
  </si>
  <si>
    <t>5199</t>
  </si>
  <si>
    <t>DOP-Do práce na kole-projekt Besip - Nákup ostatních služeb, snížení</t>
  </si>
  <si>
    <t>DOP-Do práce na kole-projekt Besip - Pohoštění, snížení</t>
  </si>
  <si>
    <t xml:space="preserve">DOP-Do práce na kole-projekt Besip - Věcné dary   </t>
  </si>
  <si>
    <t>DOP-ETM - Nákup ostatních služeb</t>
  </si>
  <si>
    <t>DOP- BESIP aktivity města v 2017 - DVS,senioři - věcné dary vlastní prostředky</t>
  </si>
  <si>
    <t xml:space="preserve">DOP-BESIP akce města - transfery obyvatelstvu, snížení přesun  </t>
  </si>
  <si>
    <t>14.</t>
  </si>
  <si>
    <t>15.</t>
  </si>
  <si>
    <t>0481</t>
  </si>
  <si>
    <r>
      <t xml:space="preserve">Účel.dot.KÚ ZK pro Senior-Domov zvl.režim, identifikátor 6696436 Kč 141.000        </t>
    </r>
    <r>
      <rPr>
        <b/>
        <sz val="10"/>
        <rFont val="Arial"/>
        <family val="2"/>
        <charset val="238"/>
      </rPr>
      <t>P</t>
    </r>
  </si>
  <si>
    <r>
      <t xml:space="preserve">Neinv.transfer pro Senior-Domov zvl.režim, identifikátor 6696436 Kč 141.000           </t>
    </r>
    <r>
      <rPr>
        <b/>
        <sz val="10"/>
        <rFont val="Arial"/>
        <family val="2"/>
        <charset val="238"/>
      </rPr>
      <t>V</t>
    </r>
  </si>
  <si>
    <t>00100</t>
  </si>
  <si>
    <t>Otrokovice 12.7.2017</t>
  </si>
  <si>
    <t>Rekapitulace celkového rozpočtu města na rok 2017 včetně RO č.8</t>
  </si>
  <si>
    <t>MěÚ-Vnitřní správa ostatní osobní výdaje -  snížení</t>
  </si>
  <si>
    <t>OŠK -ostatní osobní výdaje - Otrokovické letní slavnosti - překladatel - zvýšení</t>
  </si>
  <si>
    <t>2239</t>
  </si>
  <si>
    <t>OŠK-oprava památníku k povodním "Hladina 3,54m" -</t>
  </si>
  <si>
    <t>2235</t>
  </si>
  <si>
    <t>16.</t>
  </si>
  <si>
    <t>17.</t>
  </si>
  <si>
    <t>7266</t>
  </si>
  <si>
    <t>18.</t>
  </si>
  <si>
    <t>7267</t>
  </si>
  <si>
    <t>Centrální nákup energií, organizace výběrových řízení, zvýšení</t>
  </si>
  <si>
    <t>0323</t>
  </si>
  <si>
    <t>19.</t>
  </si>
  <si>
    <t>ORM-Řešení Cyklodopravy v Otrokovicích</t>
  </si>
  <si>
    <t>ORM-Tř. Spojenců, zpevnění krajnice v úseku Zahradní-Školní</t>
  </si>
  <si>
    <t>20.</t>
  </si>
  <si>
    <t>Územní plány a projekty nejbližších let-nákup ostatních služeb</t>
  </si>
  <si>
    <t>0128</t>
  </si>
  <si>
    <r>
      <t xml:space="preserve">Fin.dar na činnost Linka bezpečí Praha  </t>
    </r>
    <r>
      <rPr>
        <sz val="10"/>
        <rFont val="Arial CE"/>
        <charset val="238"/>
      </rPr>
      <t>ZMO 240/06/17</t>
    </r>
  </si>
  <si>
    <r>
      <t xml:space="preserve">Prostředky RMO na humanitu, přesun Linka bezpečí Pha </t>
    </r>
    <r>
      <rPr>
        <sz val="10"/>
        <rFont val="Arial CE"/>
        <charset val="238"/>
      </rPr>
      <t>ZMO 240/06/17</t>
    </r>
  </si>
  <si>
    <r>
      <t xml:space="preserve">Účel.neinv.dot. na činnost ošetřovatelské péče ČČK Zlín </t>
    </r>
    <r>
      <rPr>
        <sz val="10"/>
        <rFont val="Arial CE"/>
        <charset val="238"/>
      </rPr>
      <t>ZMO 241/06/17</t>
    </r>
  </si>
  <si>
    <r>
      <t xml:space="preserve">SOC- prostředky na dot.ostat.služby v soc.oblasti, přesun ČČK Zlín </t>
    </r>
    <r>
      <rPr>
        <sz val="10"/>
        <rFont val="Arial CE"/>
        <charset val="238"/>
      </rPr>
      <t>ZMO 241/06/17</t>
    </r>
  </si>
  <si>
    <t>ORM-Zastřešení a úprava zastávky MHD u pošty, zvýšení</t>
  </si>
  <si>
    <t>ORM-Územní plány a projekty 2018-9, přesun zast. MHD pošta</t>
  </si>
  <si>
    <t>OŠK-restaurování místních památek - snížení, přesun oprava Hladina 3,54m</t>
  </si>
  <si>
    <t>21.</t>
  </si>
  <si>
    <t>0361</t>
  </si>
  <si>
    <t>Kult.komise-prostředky na dotace Obč.sdružením v kultuře, přesun Klobouček</t>
  </si>
  <si>
    <t>0742</t>
  </si>
  <si>
    <t>0799</t>
  </si>
  <si>
    <t>22.</t>
  </si>
  <si>
    <t>23.</t>
  </si>
  <si>
    <t>24.</t>
  </si>
  <si>
    <t>Kult.komise-prostředky na dotace Obč.sdružením v kultuře, přesun TOM 1419</t>
  </si>
  <si>
    <t>Kult.komise-prostředky na dotace Obč.sdružením v kultuře, přesun Rybářský svaz</t>
  </si>
  <si>
    <t>ORM-Územní plány a projekty nejbližších let-odborné posudky a konzultace snížení</t>
  </si>
  <si>
    <t>SAB-Zázemí pro občerstvení návštěvníků-Dokumentace přípojky elektro</t>
  </si>
  <si>
    <t>7215</t>
  </si>
  <si>
    <r>
      <t xml:space="preserve">Výdaje BESIP aktivity města 2017 , občerstvení na akcích                                    </t>
    </r>
    <r>
      <rPr>
        <b/>
        <sz val="10"/>
        <rFont val="Arial"/>
        <family val="2"/>
        <charset val="238"/>
      </rPr>
      <t>V</t>
    </r>
  </si>
  <si>
    <r>
      <t xml:space="preserve">Účel.dotace ZK na BESIP-aktivity města 2017  RMO 332/06/17                            </t>
    </r>
    <r>
      <rPr>
        <b/>
        <sz val="10"/>
        <rFont val="Arial"/>
        <family val="2"/>
        <charset val="238"/>
      </rPr>
      <t>P</t>
    </r>
  </si>
  <si>
    <r>
      <t xml:space="preserve">Výdaje BESIP aktivity města 2017,  materiál-tašky, reflexní pásky                        </t>
    </r>
    <r>
      <rPr>
        <b/>
        <sz val="10"/>
        <rFont val="Arial"/>
        <family val="2"/>
        <charset val="238"/>
      </rPr>
      <t>V</t>
    </r>
  </si>
  <si>
    <t xml:space="preserve">DOP-Výdaje BESIP aktivity města 2017,  materiál-tašky, reflexní pásky    </t>
  </si>
  <si>
    <t>VS-Rezerva na investice a havarijní opravy</t>
  </si>
  <si>
    <t>Rezerva na splacení invest.úvěru OB (digitalizace kina), převod do rezervy investic</t>
  </si>
  <si>
    <t>0633</t>
  </si>
  <si>
    <r>
      <t xml:space="preserve">Fin.dar Tenis Trávníky "Tenis Trávníky OPEN a "Turnaj Minitenis" </t>
    </r>
    <r>
      <rPr>
        <b/>
        <sz val="10"/>
        <rFont val="Arial"/>
        <family val="2"/>
        <charset val="238"/>
      </rPr>
      <t>RMO 372/07/17</t>
    </r>
  </si>
  <si>
    <r>
      <t xml:space="preserve">Záštita místostarosty, přesun Tenis Trávníky </t>
    </r>
    <r>
      <rPr>
        <b/>
        <sz val="10"/>
        <rFont val="Arial CE"/>
        <charset val="238"/>
      </rPr>
      <t>RMO 372/07/17</t>
    </r>
  </si>
  <si>
    <r>
      <t xml:space="preserve">OŠK-Dotace na činnost MDC Klobouček Otrokovice v r.2017 </t>
    </r>
    <r>
      <rPr>
        <b/>
        <sz val="10"/>
        <rFont val="Arial CE"/>
        <charset val="238"/>
      </rPr>
      <t>RMO 375/07/17</t>
    </r>
  </si>
  <si>
    <r>
      <t xml:space="preserve">OŠK-Dotace Asociace TOM 1419 Otrokovice, Živý Betlém, </t>
    </r>
    <r>
      <rPr>
        <b/>
        <sz val="10"/>
        <rFont val="Arial CE"/>
        <charset val="238"/>
      </rPr>
      <t>RMO 376/07/17</t>
    </r>
  </si>
  <si>
    <r>
      <rPr>
        <sz val="10"/>
        <rFont val="Arial CE"/>
        <charset val="238"/>
      </rPr>
      <t>OŠK</t>
    </r>
    <r>
      <rPr>
        <b/>
        <sz val="10"/>
        <rFont val="Arial CE"/>
        <charset val="238"/>
      </rPr>
      <t>-</t>
    </r>
    <r>
      <rPr>
        <sz val="10"/>
        <rFont val="Arial CE"/>
        <charset val="238"/>
      </rPr>
      <t>Fin.dar.Moravský rybářský svaz Dět.tábor Rybáři bobří jezero</t>
    </r>
    <r>
      <rPr>
        <b/>
        <sz val="10"/>
        <rFont val="Arial CE"/>
        <charset val="238"/>
      </rPr>
      <t xml:space="preserve"> RMO 373/07/17</t>
    </r>
  </si>
  <si>
    <t>Příloha usnesení č. RMO/401/07/17</t>
  </si>
  <si>
    <t xml:space="preserve">Rozpočtové opatření č. 8/2017 - změna schváleného rozpočtu roku 2017 - Červenec  (údaje v tis. Kč) </t>
  </si>
</sst>
</file>

<file path=xl/styles.xml><?xml version="1.0" encoding="utf-8"?>
<styleSheet xmlns="http://schemas.openxmlformats.org/spreadsheetml/2006/main">
  <fonts count="2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1" fillId="0" borderId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4" fontId="20" fillId="0" borderId="11" xfId="0" applyNumberFormat="1" applyFont="1" applyFill="1" applyBorder="1"/>
    <xf numFmtId="0" fontId="20" fillId="25" borderId="11" xfId="0" applyFont="1" applyFill="1" applyBorder="1" applyAlignment="1">
      <alignment horizontal="center"/>
    </xf>
    <xf numFmtId="0" fontId="22" fillId="0" borderId="0" xfId="0" applyFont="1"/>
    <xf numFmtId="0" fontId="20" fillId="0" borderId="0" xfId="0" applyFont="1"/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10" xfId="0" applyFont="1" applyBorder="1"/>
    <xf numFmtId="0" fontId="20" fillId="0" borderId="0" xfId="0" applyFont="1" applyBorder="1"/>
    <xf numFmtId="4" fontId="20" fillId="0" borderId="12" xfId="0" applyNumberFormat="1" applyFont="1" applyBorder="1"/>
    <xf numFmtId="4" fontId="20" fillId="0" borderId="0" xfId="0" applyNumberFormat="1" applyFont="1" applyBorder="1"/>
    <xf numFmtId="0" fontId="20" fillId="0" borderId="0" xfId="0" applyFont="1" applyBorder="1" applyAlignment="1">
      <alignment horizontal="right"/>
    </xf>
    <xf numFmtId="0" fontId="20" fillId="25" borderId="0" xfId="0" applyFont="1" applyFill="1" applyBorder="1"/>
    <xf numFmtId="0" fontId="20" fillId="25" borderId="0" xfId="0" applyFont="1" applyFill="1" applyBorder="1" applyAlignment="1">
      <alignment horizontal="right"/>
    </xf>
    <xf numFmtId="0" fontId="22" fillId="0" borderId="13" xfId="0" applyFont="1" applyBorder="1" applyAlignment="1">
      <alignment horizontal="left"/>
    </xf>
    <xf numFmtId="0" fontId="20" fillId="0" borderId="11" xfId="0" applyFont="1" applyBorder="1"/>
    <xf numFmtId="4" fontId="20" fillId="25" borderId="15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20" fillId="0" borderId="11" xfId="0" applyNumberFormat="1" applyFont="1" applyBorder="1"/>
    <xf numFmtId="4" fontId="22" fillId="0" borderId="11" xfId="0" applyNumberFormat="1" applyFont="1" applyBorder="1"/>
    <xf numFmtId="4" fontId="22" fillId="25" borderId="15" xfId="0" applyNumberFormat="1" applyFont="1" applyFill="1" applyBorder="1" applyAlignment="1">
      <alignment horizontal="right"/>
    </xf>
    <xf numFmtId="0" fontId="22" fillId="0" borderId="0" xfId="0" applyFont="1" applyBorder="1"/>
    <xf numFmtId="0" fontId="22" fillId="0" borderId="12" xfId="0" applyFont="1" applyBorder="1"/>
    <xf numFmtId="4" fontId="22" fillId="0" borderId="12" xfId="0" applyNumberFormat="1" applyFont="1" applyBorder="1"/>
    <xf numFmtId="0" fontId="24" fillId="0" borderId="0" xfId="0" applyFont="1"/>
    <xf numFmtId="0" fontId="25" fillId="0" borderId="16" xfId="0" applyFont="1" applyBorder="1" applyAlignment="1">
      <alignment horizontal="left"/>
    </xf>
    <xf numFmtId="0" fontId="20" fillId="0" borderId="14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left"/>
    </xf>
    <xf numFmtId="49" fontId="20" fillId="25" borderId="0" xfId="0" applyNumberFormat="1" applyFont="1" applyFill="1" applyBorder="1" applyAlignment="1">
      <alignment horizontal="center"/>
    </xf>
    <xf numFmtId="0" fontId="22" fillId="25" borderId="13" xfId="0" applyFont="1" applyFill="1" applyBorder="1" applyAlignment="1">
      <alignment horizontal="left"/>
    </xf>
    <xf numFmtId="49" fontId="20" fillId="25" borderId="12" xfId="0" applyNumberFormat="1" applyFont="1" applyFill="1" applyBorder="1" applyAlignment="1">
      <alignment horizontal="center"/>
    </xf>
    <xf numFmtId="4" fontId="20" fillId="25" borderId="12" xfId="0" applyNumberFormat="1" applyFont="1" applyFill="1" applyBorder="1" applyAlignment="1">
      <alignment horizontal="right"/>
    </xf>
    <xf numFmtId="0" fontId="22" fillId="25" borderId="0" xfId="0" applyFont="1" applyFill="1" applyBorder="1" applyAlignment="1">
      <alignment horizontal="left"/>
    </xf>
    <xf numFmtId="0" fontId="22" fillId="25" borderId="13" xfId="0" applyFont="1" applyFill="1" applyBorder="1"/>
    <xf numFmtId="0" fontId="22" fillId="25" borderId="12" xfId="0" applyFont="1" applyFill="1" applyBorder="1"/>
    <xf numFmtId="4" fontId="22" fillId="25" borderId="12" xfId="0" applyNumberFormat="1" applyFont="1" applyFill="1" applyBorder="1"/>
    <xf numFmtId="49" fontId="20" fillId="25" borderId="11" xfId="0" applyNumberFormat="1" applyFont="1" applyFill="1" applyBorder="1" applyAlignment="1">
      <alignment horizontal="center"/>
    </xf>
    <xf numFmtId="4" fontId="20" fillId="25" borderId="12" xfId="0" applyNumberFormat="1" applyFont="1" applyFill="1" applyBorder="1"/>
    <xf numFmtId="4" fontId="22" fillId="25" borderId="12" xfId="0" applyNumberFormat="1" applyFont="1" applyFill="1" applyBorder="1" applyAlignment="1">
      <alignment horizontal="right"/>
    </xf>
    <xf numFmtId="14" fontId="20" fillId="0" borderId="0" xfId="0" applyNumberFormat="1" applyFont="1"/>
    <xf numFmtId="49" fontId="0" fillId="0" borderId="11" xfId="0" applyNumberFormat="1" applyBorder="1" applyAlignment="1">
      <alignment horizontal="center"/>
    </xf>
    <xf numFmtId="0" fontId="20" fillId="0" borderId="17" xfId="0" applyFont="1" applyBorder="1"/>
    <xf numFmtId="0" fontId="22" fillId="0" borderId="17" xfId="0" applyFont="1" applyBorder="1"/>
    <xf numFmtId="4" fontId="20" fillId="0" borderId="16" xfId="0" applyNumberFormat="1" applyFont="1" applyBorder="1"/>
    <xf numFmtId="4" fontId="22" fillId="0" borderId="16" xfId="0" applyNumberFormat="1" applyFont="1" applyBorder="1"/>
    <xf numFmtId="4" fontId="22" fillId="26" borderId="16" xfId="44" applyNumberFormat="1" applyFont="1" applyFill="1" applyBorder="1" applyAlignment="1" applyProtection="1"/>
    <xf numFmtId="4" fontId="20" fillId="26" borderId="16" xfId="44" applyNumberFormat="1" applyFont="1" applyFill="1" applyBorder="1" applyAlignment="1" applyProtection="1"/>
    <xf numFmtId="0" fontId="20" fillId="0" borderId="19" xfId="0" applyFont="1" applyBorder="1"/>
    <xf numFmtId="0" fontId="20" fillId="0" borderId="18" xfId="0" applyFont="1" applyBorder="1"/>
    <xf numFmtId="0" fontId="20" fillId="0" borderId="20" xfId="0" applyFont="1" applyBorder="1"/>
    <xf numFmtId="0" fontId="20" fillId="0" borderId="16" xfId="0" applyFont="1" applyBorder="1"/>
    <xf numFmtId="0" fontId="22" fillId="0" borderId="10" xfId="0" applyFont="1" applyBorder="1"/>
    <xf numFmtId="0" fontId="22" fillId="0" borderId="20" xfId="0" applyFont="1" applyBorder="1"/>
    <xf numFmtId="0" fontId="20" fillId="0" borderId="21" xfId="0" applyFont="1" applyBorder="1"/>
    <xf numFmtId="0" fontId="20" fillId="0" borderId="22" xfId="0" applyFont="1" applyBorder="1"/>
    <xf numFmtId="4" fontId="22" fillId="0" borderId="21" xfId="0" applyNumberFormat="1" applyFont="1" applyBorder="1"/>
    <xf numFmtId="0" fontId="20" fillId="25" borderId="13" xfId="0" applyFont="1" applyFill="1" applyBorder="1" applyAlignment="1">
      <alignment horizontal="right"/>
    </xf>
    <xf numFmtId="4" fontId="20" fillId="25" borderId="11" xfId="0" applyNumberFormat="1" applyFont="1" applyFill="1" applyBorder="1" applyAlignment="1">
      <alignment horizontal="right"/>
    </xf>
    <xf numFmtId="4" fontId="22" fillId="25" borderId="11" xfId="0" applyNumberFormat="1" applyFont="1" applyFill="1" applyBorder="1" applyAlignment="1">
      <alignment horizontal="right"/>
    </xf>
    <xf numFmtId="0" fontId="20" fillId="25" borderId="22" xfId="0" applyFont="1" applyFill="1" applyBorder="1" applyAlignment="1">
      <alignment horizontal="right"/>
    </xf>
    <xf numFmtId="49" fontId="20" fillId="25" borderId="19" xfId="0" applyNumberFormat="1" applyFont="1" applyFill="1" applyBorder="1" applyAlignment="1">
      <alignment horizontal="right"/>
    </xf>
    <xf numFmtId="4" fontId="20" fillId="25" borderId="16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" fontId="20" fillId="0" borderId="12" xfId="0" applyNumberFormat="1" applyFont="1" applyFill="1" applyBorder="1"/>
    <xf numFmtId="0" fontId="25" fillId="0" borderId="11" xfId="0" applyFont="1" applyBorder="1" applyAlignment="1">
      <alignment horizontal="left"/>
    </xf>
    <xf numFmtId="0" fontId="22" fillId="0" borderId="11" xfId="0" applyFont="1" applyBorder="1"/>
    <xf numFmtId="4" fontId="20" fillId="25" borderId="23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center" vertical="center"/>
    </xf>
    <xf numFmtId="2" fontId="20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20" fillId="0" borderId="15" xfId="0" applyFont="1" applyBorder="1"/>
    <xf numFmtId="0" fontId="25" fillId="0" borderId="12" xfId="0" applyFont="1" applyBorder="1" applyAlignment="1">
      <alignment horizontal="left"/>
    </xf>
    <xf numFmtId="49" fontId="22" fillId="25" borderId="15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4" fontId="22" fillId="0" borderId="15" xfId="0" applyNumberFormat="1" applyFont="1" applyBorder="1"/>
    <xf numFmtId="0" fontId="20" fillId="25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5" fillId="0" borderId="16" xfId="0" applyFont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4" fontId="0" fillId="0" borderId="12" xfId="0" applyNumberForma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25" fillId="25" borderId="16" xfId="0" applyFont="1" applyFill="1" applyBorder="1" applyAlignment="1">
      <alignment horizontal="left"/>
    </xf>
    <xf numFmtId="49" fontId="0" fillId="25" borderId="11" xfId="0" applyNumberFormat="1" applyFill="1" applyBorder="1" applyAlignment="1">
      <alignment horizontal="center"/>
    </xf>
    <xf numFmtId="2" fontId="20" fillId="25" borderId="11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/>
    </xf>
    <xf numFmtId="0" fontId="20" fillId="27" borderId="20" xfId="0" applyFont="1" applyFill="1" applyBorder="1" applyAlignment="1">
      <alignment horizontal="center"/>
    </xf>
    <xf numFmtId="0" fontId="20" fillId="27" borderId="11" xfId="0" applyFont="1" applyFill="1" applyBorder="1"/>
    <xf numFmtId="0" fontId="22" fillId="27" borderId="11" xfId="0" applyFont="1" applyFill="1" applyBorder="1" applyAlignment="1">
      <alignment horizontal="center"/>
    </xf>
    <xf numFmtId="0" fontId="20" fillId="27" borderId="11" xfId="0" applyFont="1" applyFill="1" applyBorder="1" applyAlignment="1">
      <alignment horizontal="center"/>
    </xf>
    <xf numFmtId="49" fontId="20" fillId="27" borderId="11" xfId="0" applyNumberFormat="1" applyFont="1" applyFill="1" applyBorder="1" applyAlignment="1">
      <alignment horizontal="center"/>
    </xf>
    <xf numFmtId="2" fontId="20" fillId="27" borderId="11" xfId="0" applyNumberFormat="1" applyFont="1" applyFill="1" applyBorder="1" applyAlignment="1">
      <alignment horizontal="right"/>
    </xf>
    <xf numFmtId="0" fontId="22" fillId="27" borderId="11" xfId="0" applyFont="1" applyFill="1" applyBorder="1" applyAlignment="1">
      <alignment horizontal="right"/>
    </xf>
    <xf numFmtId="0" fontId="20" fillId="27" borderId="14" xfId="0" applyFont="1" applyFill="1" applyBorder="1" applyAlignment="1">
      <alignment horizontal="center"/>
    </xf>
    <xf numFmtId="2" fontId="22" fillId="27" borderId="11" xfId="0" applyNumberFormat="1" applyFont="1" applyFill="1" applyBorder="1" applyAlignment="1">
      <alignment horizontal="right"/>
    </xf>
    <xf numFmtId="0" fontId="20" fillId="27" borderId="16" xfId="0" applyFont="1" applyFill="1" applyBorder="1"/>
    <xf numFmtId="0" fontId="22" fillId="27" borderId="15" xfId="0" applyFont="1" applyFill="1" applyBorder="1" applyAlignment="1">
      <alignment horizontal="left"/>
    </xf>
    <xf numFmtId="0" fontId="20" fillId="27" borderId="23" xfId="0" applyFont="1" applyFill="1" applyBorder="1" applyAlignment="1">
      <alignment horizontal="center"/>
    </xf>
    <xf numFmtId="2" fontId="22" fillId="27" borderId="0" xfId="0" applyNumberFormat="1" applyFont="1" applyFill="1"/>
    <xf numFmtId="0" fontId="22" fillId="27" borderId="23" xfId="0" applyFont="1" applyFill="1" applyBorder="1" applyAlignment="1">
      <alignment horizontal="left"/>
    </xf>
    <xf numFmtId="0" fontId="20" fillId="27" borderId="15" xfId="0" applyFont="1" applyFill="1" applyBorder="1" applyAlignment="1">
      <alignment horizontal="center"/>
    </xf>
    <xf numFmtId="4" fontId="20" fillId="27" borderId="11" xfId="0" applyNumberFormat="1" applyFont="1" applyFill="1" applyBorder="1" applyAlignment="1">
      <alignment horizontal="right"/>
    </xf>
    <xf numFmtId="4" fontId="22" fillId="27" borderId="11" xfId="0" applyNumberFormat="1" applyFont="1" applyFill="1" applyBorder="1" applyAlignment="1">
      <alignment horizontal="right"/>
    </xf>
    <xf numFmtId="0" fontId="20" fillId="27" borderId="16" xfId="0" applyFont="1" applyFill="1" applyBorder="1" applyAlignment="1">
      <alignment horizontal="left"/>
    </xf>
    <xf numFmtId="0" fontId="20" fillId="27" borderId="15" xfId="0" applyFont="1" applyFill="1" applyBorder="1"/>
    <xf numFmtId="4" fontId="20" fillId="27" borderId="12" xfId="0" applyNumberFormat="1" applyFont="1" applyFill="1" applyBorder="1"/>
    <xf numFmtId="4" fontId="22" fillId="27" borderId="11" xfId="0" applyNumberFormat="1" applyFont="1" applyFill="1" applyBorder="1"/>
    <xf numFmtId="2" fontId="20" fillId="27" borderId="11" xfId="0" applyNumberFormat="1" applyFont="1" applyFill="1" applyBorder="1"/>
    <xf numFmtId="0" fontId="20" fillId="27" borderId="14" xfId="0" applyFont="1" applyFill="1" applyBorder="1" applyAlignment="1">
      <alignment horizontal="center" vertical="center"/>
    </xf>
    <xf numFmtId="0" fontId="25" fillId="27" borderId="16" xfId="0" applyFont="1" applyFill="1" applyBorder="1" applyAlignment="1">
      <alignment horizontal="left"/>
    </xf>
    <xf numFmtId="0" fontId="0" fillId="27" borderId="17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49" fontId="0" fillId="27" borderId="11" xfId="0" applyNumberFormat="1" applyFill="1" applyBorder="1" applyAlignment="1">
      <alignment horizontal="center"/>
    </xf>
    <xf numFmtId="4" fontId="22" fillId="27" borderId="12" xfId="0" applyNumberFormat="1" applyFont="1" applyFill="1" applyBorder="1"/>
    <xf numFmtId="0" fontId="0" fillId="27" borderId="15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49" fontId="0" fillId="27" borderId="15" xfId="0" applyNumberFormat="1" applyFill="1" applyBorder="1" applyAlignment="1">
      <alignment horizontal="center"/>
    </xf>
    <xf numFmtId="4" fontId="0" fillId="27" borderId="12" xfId="0" applyNumberFormat="1" applyFill="1" applyBorder="1" applyAlignment="1">
      <alignment horizontal="right"/>
    </xf>
    <xf numFmtId="4" fontId="2" fillId="27" borderId="12" xfId="0" applyNumberFormat="1" applyFont="1" applyFill="1" applyBorder="1" applyAlignment="1">
      <alignment horizontal="right"/>
    </xf>
    <xf numFmtId="0" fontId="20" fillId="27" borderId="2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left"/>
    </xf>
    <xf numFmtId="0" fontId="0" fillId="27" borderId="13" xfId="0" applyFill="1" applyBorder="1" applyAlignment="1">
      <alignment horizontal="center" vertical="center"/>
    </xf>
    <xf numFmtId="4" fontId="0" fillId="27" borderId="12" xfId="0" applyNumberFormat="1" applyFont="1" applyFill="1" applyBorder="1" applyAlignment="1">
      <alignment horizontal="right"/>
    </xf>
    <xf numFmtId="4" fontId="22" fillId="27" borderId="15" xfId="0" applyNumberFormat="1" applyFont="1" applyFill="1" applyBorder="1"/>
    <xf numFmtId="0" fontId="25" fillId="27" borderId="11" xfId="0" applyFont="1" applyFill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0" fillId="25" borderId="16" xfId="0" applyFont="1" applyFill="1" applyBorder="1"/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44" builtinId="8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normální 3" xfId="43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21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topLeftCell="A43" workbookViewId="0">
      <selection activeCell="F48" sqref="F48"/>
    </sheetView>
  </sheetViews>
  <sheetFormatPr defaultRowHeight="12.75"/>
  <cols>
    <col min="1" max="1" width="4.5703125" style="4" customWidth="1"/>
    <col min="2" max="2" width="71.140625" style="4" customWidth="1"/>
    <col min="3" max="3" width="5.5703125" style="22" customWidth="1"/>
    <col min="4" max="4" width="10.140625" style="22" customWidth="1"/>
    <col min="5" max="5" width="7.7109375" style="4" customWidth="1"/>
    <col min="6" max="6" width="8.85546875" style="4" customWidth="1"/>
    <col min="7" max="7" width="10.7109375" style="4" customWidth="1"/>
    <col min="8" max="8" width="12" style="4" customWidth="1"/>
    <col min="9" max="9" width="12.42578125" style="4" customWidth="1"/>
    <col min="10" max="13" width="11.7109375" style="4" customWidth="1"/>
    <col min="14" max="16384" width="9.140625" style="4"/>
  </cols>
  <sheetData>
    <row r="1" spans="1:10" ht="15">
      <c r="A1" s="29" t="s">
        <v>153</v>
      </c>
      <c r="B1" s="3"/>
      <c r="C1" s="21"/>
      <c r="D1" s="21"/>
      <c r="H1" s="3" t="s">
        <v>152</v>
      </c>
      <c r="I1" s="3"/>
      <c r="J1" s="29"/>
    </row>
    <row r="2" spans="1:10" s="3" customFormat="1">
      <c r="A2" s="5" t="s">
        <v>0</v>
      </c>
      <c r="B2" s="152" t="s">
        <v>10</v>
      </c>
      <c r="C2" s="5"/>
      <c r="D2" s="5" t="s">
        <v>19</v>
      </c>
      <c r="E2" s="152" t="s">
        <v>1</v>
      </c>
      <c r="F2" s="152" t="s">
        <v>2</v>
      </c>
      <c r="G2" s="152" t="s">
        <v>3</v>
      </c>
      <c r="H2" s="5" t="s">
        <v>4</v>
      </c>
      <c r="I2" s="5" t="s">
        <v>12</v>
      </c>
      <c r="J2" s="5" t="s">
        <v>5</v>
      </c>
    </row>
    <row r="3" spans="1:10" s="3" customFormat="1">
      <c r="A3" s="6" t="s">
        <v>6</v>
      </c>
      <c r="B3" s="153"/>
      <c r="C3" s="6"/>
      <c r="D3" s="6" t="s">
        <v>20</v>
      </c>
      <c r="E3" s="153"/>
      <c r="F3" s="153"/>
      <c r="G3" s="153"/>
      <c r="H3" s="6" t="s">
        <v>7</v>
      </c>
      <c r="I3" s="6" t="s">
        <v>46</v>
      </c>
      <c r="J3" s="6" t="s">
        <v>7</v>
      </c>
    </row>
    <row r="4" spans="1:10">
      <c r="A4" s="71" t="s">
        <v>30</v>
      </c>
      <c r="B4" s="59"/>
      <c r="C4" s="72"/>
      <c r="D4" s="72"/>
      <c r="E4" s="72"/>
      <c r="F4" s="72"/>
      <c r="G4" s="72"/>
      <c r="H4" s="72"/>
      <c r="I4" s="73"/>
      <c r="J4" s="70"/>
    </row>
    <row r="5" spans="1:10">
      <c r="A5" s="110" t="s">
        <v>8</v>
      </c>
      <c r="B5" s="111" t="s">
        <v>54</v>
      </c>
      <c r="C5" s="112" t="s">
        <v>29</v>
      </c>
      <c r="D5" s="113">
        <v>13011</v>
      </c>
      <c r="E5" s="113"/>
      <c r="F5" s="113">
        <v>4116</v>
      </c>
      <c r="G5" s="114" t="s">
        <v>55</v>
      </c>
      <c r="H5" s="115">
        <v>0</v>
      </c>
      <c r="I5" s="116">
        <v>289.63</v>
      </c>
      <c r="J5" s="115">
        <f>H5+I5</f>
        <v>289.63</v>
      </c>
    </row>
    <row r="6" spans="1:10">
      <c r="A6" s="117" t="s">
        <v>11</v>
      </c>
      <c r="B6" s="111" t="s">
        <v>56</v>
      </c>
      <c r="C6" s="112" t="s">
        <v>29</v>
      </c>
      <c r="D6" s="114"/>
      <c r="E6" s="113">
        <v>5512</v>
      </c>
      <c r="F6" s="113">
        <v>3113</v>
      </c>
      <c r="G6" s="114" t="s">
        <v>58</v>
      </c>
      <c r="H6" s="115">
        <v>0</v>
      </c>
      <c r="I6" s="118">
        <v>220</v>
      </c>
      <c r="J6" s="115">
        <f>H6+I6</f>
        <v>220</v>
      </c>
    </row>
    <row r="7" spans="1:10">
      <c r="A7" s="117" t="s">
        <v>31</v>
      </c>
      <c r="B7" s="119" t="s">
        <v>53</v>
      </c>
      <c r="C7" s="112" t="s">
        <v>29</v>
      </c>
      <c r="D7" s="114"/>
      <c r="E7" s="113">
        <v>3392</v>
      </c>
      <c r="F7" s="113">
        <v>2229</v>
      </c>
      <c r="G7" s="114" t="s">
        <v>38</v>
      </c>
      <c r="H7" s="115">
        <v>0</v>
      </c>
      <c r="I7" s="118">
        <v>238.06</v>
      </c>
      <c r="J7" s="115">
        <f>H7+I7</f>
        <v>238.06</v>
      </c>
    </row>
    <row r="8" spans="1:10">
      <c r="A8" s="120"/>
      <c r="B8" s="119" t="s">
        <v>52</v>
      </c>
      <c r="C8" s="112" t="s">
        <v>29</v>
      </c>
      <c r="D8" s="114"/>
      <c r="E8" s="113">
        <v>3392</v>
      </c>
      <c r="F8" s="113">
        <v>2229</v>
      </c>
      <c r="G8" s="114" t="s">
        <v>146</v>
      </c>
      <c r="H8" s="115">
        <v>0</v>
      </c>
      <c r="I8" s="118">
        <v>16.940000000000001</v>
      </c>
      <c r="J8" s="115">
        <f>H8+I8</f>
        <v>16.940000000000001</v>
      </c>
    </row>
    <row r="9" spans="1:10">
      <c r="A9" s="121" t="s">
        <v>32</v>
      </c>
      <c r="B9" s="119" t="s">
        <v>141</v>
      </c>
      <c r="C9" s="112" t="s">
        <v>29</v>
      </c>
      <c r="D9" s="114" t="s">
        <v>86</v>
      </c>
      <c r="E9" s="113"/>
      <c r="F9" s="113">
        <v>4122</v>
      </c>
      <c r="G9" s="114" t="s">
        <v>87</v>
      </c>
      <c r="H9" s="115">
        <v>0</v>
      </c>
      <c r="I9" s="122">
        <v>4.5</v>
      </c>
      <c r="J9" s="115">
        <f>H9+I8</f>
        <v>16.940000000000001</v>
      </c>
    </row>
    <row r="10" spans="1:10">
      <c r="A10" s="123"/>
      <c r="B10" s="119" t="s">
        <v>142</v>
      </c>
      <c r="C10" s="112" t="s">
        <v>29</v>
      </c>
      <c r="D10" s="114" t="s">
        <v>86</v>
      </c>
      <c r="E10" s="113">
        <v>2223</v>
      </c>
      <c r="F10" s="113">
        <v>5139</v>
      </c>
      <c r="G10" s="114" t="s">
        <v>87</v>
      </c>
      <c r="H10" s="115">
        <v>0</v>
      </c>
      <c r="I10" s="118">
        <v>3.94</v>
      </c>
      <c r="J10" s="115">
        <f t="shared" ref="J10" si="0">H10+I10</f>
        <v>3.94</v>
      </c>
    </row>
    <row r="11" spans="1:10">
      <c r="A11" s="124"/>
      <c r="B11" s="119" t="s">
        <v>140</v>
      </c>
      <c r="C11" s="112" t="s">
        <v>29</v>
      </c>
      <c r="D11" s="114" t="s">
        <v>86</v>
      </c>
      <c r="E11" s="113">
        <v>2223</v>
      </c>
      <c r="F11" s="113">
        <v>5175</v>
      </c>
      <c r="G11" s="114" t="s">
        <v>87</v>
      </c>
      <c r="H11" s="125">
        <v>0</v>
      </c>
      <c r="I11" s="126">
        <v>0.56000000000000005</v>
      </c>
      <c r="J11" s="115">
        <f>H11+I11</f>
        <v>0.56000000000000005</v>
      </c>
    </row>
    <row r="12" spans="1:10">
      <c r="A12" s="117" t="s">
        <v>35</v>
      </c>
      <c r="B12" s="127" t="s">
        <v>97</v>
      </c>
      <c r="C12" s="112" t="s">
        <v>29</v>
      </c>
      <c r="D12" s="114" t="s">
        <v>99</v>
      </c>
      <c r="E12" s="113"/>
      <c r="F12" s="113">
        <v>4122</v>
      </c>
      <c r="G12" s="114" t="s">
        <v>96</v>
      </c>
      <c r="H12" s="115">
        <v>0</v>
      </c>
      <c r="I12" s="126">
        <v>141</v>
      </c>
      <c r="J12" s="125">
        <f t="shared" ref="J12:J13" si="1">H12+I12</f>
        <v>141</v>
      </c>
    </row>
    <row r="13" spans="1:10">
      <c r="A13" s="128"/>
      <c r="B13" s="127" t="s">
        <v>98</v>
      </c>
      <c r="C13" s="112" t="s">
        <v>29</v>
      </c>
      <c r="D13" s="114" t="s">
        <v>99</v>
      </c>
      <c r="E13" s="113">
        <v>4357</v>
      </c>
      <c r="F13" s="113">
        <v>5336</v>
      </c>
      <c r="G13" s="114" t="s">
        <v>96</v>
      </c>
      <c r="H13" s="115">
        <v>0</v>
      </c>
      <c r="I13" s="126">
        <v>141</v>
      </c>
      <c r="J13" s="125">
        <f t="shared" si="1"/>
        <v>141</v>
      </c>
    </row>
    <row r="14" spans="1:10" s="9" customFormat="1">
      <c r="A14" s="32"/>
      <c r="B14" s="33"/>
      <c r="C14" s="34"/>
      <c r="D14" s="34"/>
      <c r="E14" s="15"/>
      <c r="F14" s="35" t="s">
        <v>9</v>
      </c>
      <c r="G14" s="36"/>
      <c r="H14" s="37">
        <f>SUM(H5:H9)+H12</f>
        <v>0</v>
      </c>
      <c r="I14" s="44">
        <f t="shared" ref="I14:J14" si="2">SUM(I5:I9)+I12</f>
        <v>910.13000000000011</v>
      </c>
      <c r="J14" s="37">
        <f t="shared" si="2"/>
        <v>922.57000000000016</v>
      </c>
    </row>
    <row r="15" spans="1:10" s="9" customFormat="1">
      <c r="A15" s="32"/>
      <c r="B15" s="38" t="s">
        <v>28</v>
      </c>
      <c r="C15" s="34"/>
      <c r="D15" s="34"/>
      <c r="E15" s="15"/>
      <c r="F15" s="35" t="s">
        <v>14</v>
      </c>
      <c r="G15" s="36"/>
      <c r="H15" s="37">
        <f>SUM(H10:H11)+H13</f>
        <v>0</v>
      </c>
      <c r="I15" s="44">
        <f t="shared" ref="I15:J15" si="3">SUM(I10:I11)+I13</f>
        <v>145.5</v>
      </c>
      <c r="J15" s="37">
        <f t="shared" si="3"/>
        <v>145.5</v>
      </c>
    </row>
    <row r="16" spans="1:10">
      <c r="A16" s="10"/>
      <c r="B16" s="15"/>
      <c r="C16" s="20"/>
      <c r="D16" s="20"/>
      <c r="E16" s="15"/>
      <c r="F16" s="39" t="s">
        <v>18</v>
      </c>
      <c r="G16" s="40"/>
      <c r="H16" s="43">
        <f t="shared" ref="H16:J16" si="4">H14-H15</f>
        <v>0</v>
      </c>
      <c r="I16" s="41">
        <f t="shared" si="4"/>
        <v>764.63000000000011</v>
      </c>
      <c r="J16" s="43">
        <f t="shared" si="4"/>
        <v>777.07000000000016</v>
      </c>
    </row>
    <row r="17" spans="1:10">
      <c r="A17" s="7" t="s">
        <v>21</v>
      </c>
      <c r="B17" s="11"/>
      <c r="C17" s="8"/>
      <c r="D17" s="8"/>
      <c r="E17" s="14"/>
      <c r="F17" s="11"/>
      <c r="G17" s="11"/>
      <c r="H17" s="13"/>
      <c r="I17" s="13"/>
      <c r="J17" s="79"/>
    </row>
    <row r="18" spans="1:10">
      <c r="A18" s="74" t="s">
        <v>8</v>
      </c>
      <c r="B18" s="56" t="s">
        <v>49</v>
      </c>
      <c r="C18" s="70"/>
      <c r="D18" s="70"/>
      <c r="E18" s="70">
        <v>2221</v>
      </c>
      <c r="F18" s="70">
        <v>5171</v>
      </c>
      <c r="G18" s="75" t="s">
        <v>48</v>
      </c>
      <c r="H18" s="23">
        <v>49</v>
      </c>
      <c r="I18" s="24">
        <v>-49</v>
      </c>
      <c r="J18" s="63">
        <f t="shared" ref="J18:J55" si="5">H18+I18</f>
        <v>0</v>
      </c>
    </row>
    <row r="19" spans="1:10">
      <c r="A19" s="74" t="s">
        <v>11</v>
      </c>
      <c r="B19" s="30" t="s">
        <v>51</v>
      </c>
      <c r="C19" s="18"/>
      <c r="D19" s="18"/>
      <c r="E19" s="92">
        <v>2292</v>
      </c>
      <c r="F19" s="90">
        <v>5323</v>
      </c>
      <c r="G19" s="46" t="s">
        <v>50</v>
      </c>
      <c r="H19" s="23">
        <v>0</v>
      </c>
      <c r="I19" s="24">
        <v>1823</v>
      </c>
      <c r="J19" s="81">
        <f t="shared" si="5"/>
        <v>1823</v>
      </c>
    </row>
    <row r="20" spans="1:10">
      <c r="A20" s="88"/>
      <c r="B20" s="30" t="s">
        <v>65</v>
      </c>
      <c r="C20" s="18"/>
      <c r="D20" s="18"/>
      <c r="E20" s="92">
        <v>2221</v>
      </c>
      <c r="F20" s="91">
        <v>5323</v>
      </c>
      <c r="G20" s="46" t="s">
        <v>50</v>
      </c>
      <c r="H20" s="12">
        <v>1823</v>
      </c>
      <c r="I20" s="24">
        <v>-1823</v>
      </c>
      <c r="J20" s="81">
        <f t="shared" si="5"/>
        <v>0</v>
      </c>
    </row>
    <row r="21" spans="1:10">
      <c r="A21" s="113" t="s">
        <v>31</v>
      </c>
      <c r="B21" s="119" t="s">
        <v>57</v>
      </c>
      <c r="C21" s="112" t="s">
        <v>29</v>
      </c>
      <c r="D21" s="114"/>
      <c r="E21" s="113">
        <v>3392</v>
      </c>
      <c r="F21" s="113">
        <v>5213</v>
      </c>
      <c r="G21" s="114" t="s">
        <v>38</v>
      </c>
      <c r="H21" s="129">
        <v>1665</v>
      </c>
      <c r="I21" s="130">
        <v>-70.17</v>
      </c>
      <c r="J21" s="131">
        <f t="shared" si="5"/>
        <v>1594.83</v>
      </c>
    </row>
    <row r="22" spans="1:10">
      <c r="A22" s="132" t="s">
        <v>32</v>
      </c>
      <c r="B22" s="133" t="s">
        <v>59</v>
      </c>
      <c r="C22" s="112" t="s">
        <v>29</v>
      </c>
      <c r="D22" s="111"/>
      <c r="E22" s="134">
        <v>5512</v>
      </c>
      <c r="F22" s="135">
        <v>5171</v>
      </c>
      <c r="G22" s="136" t="s">
        <v>58</v>
      </c>
      <c r="H22" s="129">
        <v>0</v>
      </c>
      <c r="I22" s="137">
        <v>600</v>
      </c>
      <c r="J22" s="129">
        <f t="shared" si="5"/>
        <v>600</v>
      </c>
    </row>
    <row r="23" spans="1:10">
      <c r="A23" s="80"/>
      <c r="B23" s="30" t="s">
        <v>60</v>
      </c>
      <c r="C23" s="18"/>
      <c r="D23" s="18"/>
      <c r="E23" s="92">
        <v>5212</v>
      </c>
      <c r="F23" s="91">
        <v>5169</v>
      </c>
      <c r="G23" s="46"/>
      <c r="H23" s="12">
        <v>350</v>
      </c>
      <c r="I23" s="28">
        <v>-280</v>
      </c>
      <c r="J23" s="76">
        <f t="shared" si="5"/>
        <v>70</v>
      </c>
    </row>
    <row r="24" spans="1:10">
      <c r="A24" s="68"/>
      <c r="B24" s="30" t="s">
        <v>62</v>
      </c>
      <c r="C24" s="18"/>
      <c r="D24" s="18"/>
      <c r="E24" s="92">
        <v>5279</v>
      </c>
      <c r="F24" s="91">
        <v>5169</v>
      </c>
      <c r="G24" s="46"/>
      <c r="H24" s="12">
        <v>190</v>
      </c>
      <c r="I24" s="28">
        <v>-100</v>
      </c>
      <c r="J24" s="76">
        <f t="shared" si="5"/>
        <v>90</v>
      </c>
    </row>
    <row r="25" spans="1:10">
      <c r="A25" s="31" t="s">
        <v>35</v>
      </c>
      <c r="B25" s="30" t="s">
        <v>61</v>
      </c>
      <c r="C25" s="18"/>
      <c r="D25" s="18"/>
      <c r="E25" s="92">
        <v>5212</v>
      </c>
      <c r="F25" s="91">
        <v>5166</v>
      </c>
      <c r="G25" s="46"/>
      <c r="H25" s="12">
        <v>0</v>
      </c>
      <c r="I25" s="28">
        <v>15</v>
      </c>
      <c r="J25" s="76">
        <f t="shared" si="5"/>
        <v>15</v>
      </c>
    </row>
    <row r="26" spans="1:10">
      <c r="A26" s="68"/>
      <c r="B26" s="30" t="s">
        <v>60</v>
      </c>
      <c r="C26" s="18"/>
      <c r="D26" s="18"/>
      <c r="E26" s="92">
        <v>5212</v>
      </c>
      <c r="F26" s="91">
        <v>5169</v>
      </c>
      <c r="G26" s="46"/>
      <c r="H26" s="12">
        <v>350</v>
      </c>
      <c r="I26" s="28">
        <v>-15</v>
      </c>
      <c r="J26" s="76">
        <f t="shared" si="5"/>
        <v>335</v>
      </c>
    </row>
    <row r="27" spans="1:10">
      <c r="A27" s="31" t="s">
        <v>39</v>
      </c>
      <c r="B27" s="30" t="s">
        <v>120</v>
      </c>
      <c r="C27" s="18"/>
      <c r="D27" s="18"/>
      <c r="E27" s="92">
        <v>4379</v>
      </c>
      <c r="F27" s="91">
        <v>5222</v>
      </c>
      <c r="G27" s="46" t="s">
        <v>63</v>
      </c>
      <c r="H27" s="12">
        <v>0</v>
      </c>
      <c r="I27" s="28">
        <v>3</v>
      </c>
      <c r="J27" s="76">
        <f t="shared" si="5"/>
        <v>3</v>
      </c>
    </row>
    <row r="28" spans="1:10">
      <c r="A28" s="68"/>
      <c r="B28" s="30" t="s">
        <v>121</v>
      </c>
      <c r="C28" s="70"/>
      <c r="D28" s="70"/>
      <c r="E28" s="70">
        <v>4343</v>
      </c>
      <c r="F28" s="70">
        <v>5222</v>
      </c>
      <c r="G28" s="75" t="s">
        <v>41</v>
      </c>
      <c r="H28" s="23"/>
      <c r="I28" s="24">
        <v>-3</v>
      </c>
      <c r="J28" s="76">
        <f t="shared" si="5"/>
        <v>-3</v>
      </c>
    </row>
    <row r="29" spans="1:10">
      <c r="A29" s="80" t="s">
        <v>33</v>
      </c>
      <c r="B29" s="30" t="s">
        <v>122</v>
      </c>
      <c r="C29" s="18"/>
      <c r="D29" s="18"/>
      <c r="E29" s="70">
        <v>4351</v>
      </c>
      <c r="F29" s="70">
        <v>5222</v>
      </c>
      <c r="G29" s="75" t="s">
        <v>64</v>
      </c>
      <c r="H29" s="83">
        <v>0</v>
      </c>
      <c r="I29" s="28">
        <v>70</v>
      </c>
      <c r="J29" s="76">
        <f t="shared" si="5"/>
        <v>70</v>
      </c>
    </row>
    <row r="30" spans="1:10">
      <c r="A30" s="68"/>
      <c r="B30" s="30" t="s">
        <v>123</v>
      </c>
      <c r="C30" s="18"/>
      <c r="D30" s="18"/>
      <c r="E30" s="90">
        <v>4399</v>
      </c>
      <c r="F30" s="90">
        <v>5222</v>
      </c>
      <c r="G30" s="46" t="s">
        <v>42</v>
      </c>
      <c r="H30" s="83"/>
      <c r="I30" s="28">
        <v>-70</v>
      </c>
      <c r="J30" s="76">
        <f t="shared" si="5"/>
        <v>-70</v>
      </c>
    </row>
    <row r="31" spans="1:10">
      <c r="A31" s="31" t="s">
        <v>34</v>
      </c>
      <c r="B31" s="18" t="s">
        <v>66</v>
      </c>
      <c r="C31" s="18"/>
      <c r="D31" s="18"/>
      <c r="E31" s="70">
        <v>3419</v>
      </c>
      <c r="F31" s="70">
        <v>5222</v>
      </c>
      <c r="G31" s="75" t="s">
        <v>67</v>
      </c>
      <c r="H31" s="83">
        <v>0</v>
      </c>
      <c r="I31" s="28">
        <v>20</v>
      </c>
      <c r="J31" s="76">
        <f t="shared" si="5"/>
        <v>20</v>
      </c>
    </row>
    <row r="32" spans="1:10">
      <c r="A32" s="89"/>
      <c r="B32" s="18" t="s">
        <v>79</v>
      </c>
      <c r="C32" s="18"/>
      <c r="D32" s="18"/>
      <c r="E32" s="70">
        <v>3419</v>
      </c>
      <c r="F32" s="70">
        <v>5901</v>
      </c>
      <c r="G32" s="46" t="s">
        <v>68</v>
      </c>
      <c r="H32" s="83">
        <v>279</v>
      </c>
      <c r="I32" s="82">
        <v>-20</v>
      </c>
      <c r="J32" s="1">
        <f>H32+I32</f>
        <v>259</v>
      </c>
    </row>
    <row r="33" spans="1:10">
      <c r="A33" s="31" t="s">
        <v>40</v>
      </c>
      <c r="B33" s="30" t="s">
        <v>78</v>
      </c>
      <c r="C33" s="18"/>
      <c r="D33" s="18"/>
      <c r="E33" s="90">
        <v>3419</v>
      </c>
      <c r="F33" s="90">
        <v>5222</v>
      </c>
      <c r="G33" s="46" t="s">
        <v>69</v>
      </c>
      <c r="H33" s="83">
        <v>0</v>
      </c>
      <c r="I33" s="28">
        <v>4</v>
      </c>
      <c r="J33" s="76">
        <f t="shared" si="5"/>
        <v>4</v>
      </c>
    </row>
    <row r="34" spans="1:10">
      <c r="A34" s="68"/>
      <c r="B34" s="30" t="s">
        <v>82</v>
      </c>
      <c r="C34" s="18"/>
      <c r="D34" s="18"/>
      <c r="E34" s="90">
        <v>6112</v>
      </c>
      <c r="F34" s="90">
        <v>5901</v>
      </c>
      <c r="G34" s="46" t="s">
        <v>70</v>
      </c>
      <c r="H34" s="83">
        <v>34</v>
      </c>
      <c r="I34" s="28">
        <v>-4</v>
      </c>
      <c r="J34" s="76">
        <f t="shared" si="5"/>
        <v>30</v>
      </c>
    </row>
    <row r="35" spans="1:10">
      <c r="A35" s="31" t="s">
        <v>43</v>
      </c>
      <c r="B35" s="30" t="s">
        <v>71</v>
      </c>
      <c r="C35" s="18"/>
      <c r="D35" s="18"/>
      <c r="E35" s="90">
        <v>3315</v>
      </c>
      <c r="F35" s="90">
        <v>5222</v>
      </c>
      <c r="G35" s="46" t="s">
        <v>72</v>
      </c>
      <c r="H35" s="83">
        <v>0</v>
      </c>
      <c r="I35" s="28">
        <v>15</v>
      </c>
      <c r="J35" s="76">
        <f t="shared" si="5"/>
        <v>15</v>
      </c>
    </row>
    <row r="36" spans="1:10">
      <c r="A36" s="68"/>
      <c r="B36" s="56" t="s">
        <v>81</v>
      </c>
      <c r="C36" s="18"/>
      <c r="D36" s="18"/>
      <c r="E36" s="70">
        <v>3392</v>
      </c>
      <c r="F36" s="75" t="s">
        <v>73</v>
      </c>
      <c r="G36" s="46" t="s">
        <v>74</v>
      </c>
      <c r="H36" s="83">
        <v>229.4</v>
      </c>
      <c r="I36" s="28">
        <v>-15</v>
      </c>
      <c r="J36" s="76">
        <f>H36+I36</f>
        <v>214.4</v>
      </c>
    </row>
    <row r="37" spans="1:10">
      <c r="A37" s="31" t="s">
        <v>44</v>
      </c>
      <c r="B37" s="30" t="s">
        <v>75</v>
      </c>
      <c r="C37" s="18"/>
      <c r="D37" s="18"/>
      <c r="E37" s="90">
        <v>3315</v>
      </c>
      <c r="F37" s="90">
        <v>5222</v>
      </c>
      <c r="G37" s="46" t="s">
        <v>72</v>
      </c>
      <c r="H37" s="83">
        <v>0</v>
      </c>
      <c r="I37" s="28">
        <v>30</v>
      </c>
      <c r="J37" s="76">
        <f>H37+I37</f>
        <v>30</v>
      </c>
    </row>
    <row r="38" spans="1:10">
      <c r="A38" s="68"/>
      <c r="B38" s="56" t="s">
        <v>85</v>
      </c>
      <c r="C38" s="18"/>
      <c r="D38" s="18"/>
      <c r="E38" s="70">
        <v>3392</v>
      </c>
      <c r="F38" s="75" t="s">
        <v>73</v>
      </c>
      <c r="G38" s="46" t="s">
        <v>74</v>
      </c>
      <c r="H38" s="83">
        <v>229.4</v>
      </c>
      <c r="I38" s="28">
        <v>-30</v>
      </c>
      <c r="J38" s="76">
        <f t="shared" ref="J38:J41" si="6">H38+I38</f>
        <v>199.4</v>
      </c>
    </row>
    <row r="39" spans="1:10">
      <c r="A39" s="31" t="s">
        <v>45</v>
      </c>
      <c r="B39" s="56" t="s">
        <v>76</v>
      </c>
      <c r="C39" s="18"/>
      <c r="D39" s="18"/>
      <c r="E39" s="70">
        <v>3419</v>
      </c>
      <c r="F39" s="75" t="s">
        <v>73</v>
      </c>
      <c r="G39" s="46" t="s">
        <v>77</v>
      </c>
      <c r="H39" s="83">
        <v>0</v>
      </c>
      <c r="I39" s="28">
        <v>45</v>
      </c>
      <c r="J39" s="76">
        <f t="shared" si="6"/>
        <v>45</v>
      </c>
    </row>
    <row r="40" spans="1:10">
      <c r="A40" s="68"/>
      <c r="B40" s="18" t="s">
        <v>80</v>
      </c>
      <c r="C40" s="18"/>
      <c r="D40" s="18"/>
      <c r="E40" s="70">
        <v>3419</v>
      </c>
      <c r="F40" s="70">
        <v>5901</v>
      </c>
      <c r="G40" s="46" t="s">
        <v>68</v>
      </c>
      <c r="H40" s="83">
        <v>279</v>
      </c>
      <c r="I40" s="28">
        <v>-45</v>
      </c>
      <c r="J40" s="76">
        <f t="shared" si="6"/>
        <v>234</v>
      </c>
    </row>
    <row r="41" spans="1:10">
      <c r="A41" s="31" t="s">
        <v>84</v>
      </c>
      <c r="B41" s="56" t="s">
        <v>147</v>
      </c>
      <c r="C41" s="18"/>
      <c r="D41" s="18"/>
      <c r="E41" s="70">
        <v>3419</v>
      </c>
      <c r="F41" s="75" t="s">
        <v>73</v>
      </c>
      <c r="G41" s="46" t="s">
        <v>83</v>
      </c>
      <c r="H41" s="83">
        <v>0</v>
      </c>
      <c r="I41" s="28">
        <v>5</v>
      </c>
      <c r="J41" s="76">
        <f t="shared" si="6"/>
        <v>5</v>
      </c>
    </row>
    <row r="42" spans="1:10">
      <c r="A42" s="68"/>
      <c r="B42" s="30" t="s">
        <v>148</v>
      </c>
      <c r="C42" s="18"/>
      <c r="D42" s="18"/>
      <c r="E42" s="90">
        <v>6112</v>
      </c>
      <c r="F42" s="90">
        <v>5901</v>
      </c>
      <c r="G42" s="46" t="s">
        <v>70</v>
      </c>
      <c r="H42" s="83">
        <v>34</v>
      </c>
      <c r="I42" s="28">
        <v>-5</v>
      </c>
      <c r="J42" s="76">
        <f t="shared" si="5"/>
        <v>29</v>
      </c>
    </row>
    <row r="43" spans="1:10">
      <c r="A43" s="101" t="s">
        <v>94</v>
      </c>
      <c r="B43" s="97" t="s">
        <v>88</v>
      </c>
      <c r="C43" s="70"/>
      <c r="D43" s="70"/>
      <c r="E43" s="96">
        <v>2223</v>
      </c>
      <c r="F43" s="96">
        <v>5169</v>
      </c>
      <c r="G43" s="96">
        <v>5207</v>
      </c>
      <c r="H43" s="100">
        <v>50</v>
      </c>
      <c r="I43" s="82">
        <v>-20</v>
      </c>
      <c r="J43" s="76">
        <f t="shared" si="5"/>
        <v>30</v>
      </c>
    </row>
    <row r="44" spans="1:10">
      <c r="A44" s="98"/>
      <c r="B44" s="97" t="s">
        <v>89</v>
      </c>
      <c r="C44" s="70"/>
      <c r="D44" s="70"/>
      <c r="E44" s="96">
        <v>2223</v>
      </c>
      <c r="F44" s="96">
        <v>5175</v>
      </c>
      <c r="G44" s="96">
        <v>5207</v>
      </c>
      <c r="H44" s="100">
        <v>2</v>
      </c>
      <c r="I44" s="82">
        <v>-1</v>
      </c>
      <c r="J44" s="76">
        <f t="shared" si="5"/>
        <v>1</v>
      </c>
    </row>
    <row r="45" spans="1:10">
      <c r="A45" s="98"/>
      <c r="B45" s="97" t="s">
        <v>90</v>
      </c>
      <c r="C45" s="70"/>
      <c r="D45" s="70"/>
      <c r="E45" s="96">
        <v>2223</v>
      </c>
      <c r="F45" s="96">
        <v>5194</v>
      </c>
      <c r="G45" s="96">
        <v>5207</v>
      </c>
      <c r="H45" s="100">
        <v>0</v>
      </c>
      <c r="I45" s="82">
        <v>10</v>
      </c>
      <c r="J45" s="76">
        <f t="shared" si="5"/>
        <v>10</v>
      </c>
    </row>
    <row r="46" spans="1:10">
      <c r="A46" s="99"/>
      <c r="B46" s="97" t="s">
        <v>91</v>
      </c>
      <c r="C46" s="70"/>
      <c r="D46" s="70"/>
      <c r="E46" s="96">
        <v>2223</v>
      </c>
      <c r="F46" s="96">
        <v>5169</v>
      </c>
      <c r="G46" s="90">
        <v>5202</v>
      </c>
      <c r="H46" s="100">
        <v>100</v>
      </c>
      <c r="I46" s="82">
        <v>11</v>
      </c>
      <c r="J46" s="76">
        <f t="shared" si="5"/>
        <v>111</v>
      </c>
    </row>
    <row r="47" spans="1:10">
      <c r="A47" s="101" t="s">
        <v>95</v>
      </c>
      <c r="B47" s="97" t="s">
        <v>92</v>
      </c>
      <c r="C47" s="70"/>
      <c r="D47" s="70"/>
      <c r="E47" s="96">
        <v>2223</v>
      </c>
      <c r="F47" s="96">
        <v>5194</v>
      </c>
      <c r="G47" s="96">
        <v>5199</v>
      </c>
      <c r="H47" s="100">
        <v>0</v>
      </c>
      <c r="I47" s="82">
        <v>4.58</v>
      </c>
      <c r="J47" s="76">
        <f t="shared" si="5"/>
        <v>4.58</v>
      </c>
    </row>
    <row r="48" spans="1:10">
      <c r="A48" s="150"/>
      <c r="B48" s="151" t="s">
        <v>143</v>
      </c>
      <c r="C48" s="69"/>
      <c r="D48" s="42"/>
      <c r="E48" s="2">
        <v>2223</v>
      </c>
      <c r="F48" s="2">
        <v>5139</v>
      </c>
      <c r="G48" s="42" t="s">
        <v>87</v>
      </c>
      <c r="H48" s="100">
        <v>0</v>
      </c>
      <c r="I48" s="82">
        <v>0.15</v>
      </c>
      <c r="J48" s="76">
        <f t="shared" si="5"/>
        <v>0.15</v>
      </c>
    </row>
    <row r="49" spans="1:11">
      <c r="A49" s="99"/>
      <c r="B49" s="97" t="s">
        <v>93</v>
      </c>
      <c r="C49" s="70"/>
      <c r="D49" s="70"/>
      <c r="E49" s="96">
        <v>2223</v>
      </c>
      <c r="F49" s="96">
        <v>5494</v>
      </c>
      <c r="G49" s="96">
        <v>5200</v>
      </c>
      <c r="H49" s="100">
        <v>18</v>
      </c>
      <c r="I49" s="82">
        <v>-4.7300000000000004</v>
      </c>
      <c r="J49" s="76">
        <f t="shared" si="5"/>
        <v>13.27</v>
      </c>
    </row>
    <row r="50" spans="1:11">
      <c r="A50" s="101" t="s">
        <v>107</v>
      </c>
      <c r="B50" s="30" t="s">
        <v>102</v>
      </c>
      <c r="C50" s="18"/>
      <c r="D50" s="18"/>
      <c r="E50" s="90">
        <v>6171</v>
      </c>
      <c r="F50" s="91">
        <v>5021</v>
      </c>
      <c r="G50" s="46"/>
      <c r="H50" s="102">
        <v>250</v>
      </c>
      <c r="I50" s="103">
        <v>-10</v>
      </c>
      <c r="J50" s="76">
        <f t="shared" si="5"/>
        <v>240</v>
      </c>
    </row>
    <row r="51" spans="1:11">
      <c r="A51" s="105"/>
      <c r="B51" s="30" t="s">
        <v>103</v>
      </c>
      <c r="C51" s="18"/>
      <c r="D51" s="18"/>
      <c r="E51" s="90">
        <v>3399</v>
      </c>
      <c r="F51" s="91">
        <v>5021</v>
      </c>
      <c r="G51" s="46" t="s">
        <v>104</v>
      </c>
      <c r="H51" s="104">
        <v>0</v>
      </c>
      <c r="I51" s="103">
        <v>10</v>
      </c>
      <c r="J51" s="76">
        <f t="shared" si="5"/>
        <v>10</v>
      </c>
    </row>
    <row r="52" spans="1:11">
      <c r="A52" s="138" t="s">
        <v>108</v>
      </c>
      <c r="B52" s="133" t="s">
        <v>105</v>
      </c>
      <c r="C52" s="112" t="s">
        <v>29</v>
      </c>
      <c r="D52" s="111"/>
      <c r="E52" s="139">
        <v>3326</v>
      </c>
      <c r="F52" s="135">
        <v>5171</v>
      </c>
      <c r="G52" s="140" t="s">
        <v>106</v>
      </c>
      <c r="H52" s="141">
        <v>0</v>
      </c>
      <c r="I52" s="142">
        <v>40</v>
      </c>
      <c r="J52" s="129">
        <f t="shared" si="5"/>
        <v>40</v>
      </c>
    </row>
    <row r="53" spans="1:11">
      <c r="A53" s="143" t="s">
        <v>110</v>
      </c>
      <c r="B53" s="144" t="s">
        <v>115</v>
      </c>
      <c r="C53" s="112" t="s">
        <v>29</v>
      </c>
      <c r="D53" s="111"/>
      <c r="E53" s="145">
        <v>2219</v>
      </c>
      <c r="F53" s="145">
        <v>5169</v>
      </c>
      <c r="G53" s="140" t="s">
        <v>111</v>
      </c>
      <c r="H53" s="146">
        <v>0</v>
      </c>
      <c r="I53" s="147">
        <v>25</v>
      </c>
      <c r="J53" s="131">
        <f t="shared" si="5"/>
        <v>25</v>
      </c>
    </row>
    <row r="54" spans="1:11">
      <c r="A54" s="109" t="s">
        <v>114</v>
      </c>
      <c r="B54" s="86" t="s">
        <v>112</v>
      </c>
      <c r="C54" s="18"/>
      <c r="D54" s="18"/>
      <c r="E54" s="93">
        <v>3639</v>
      </c>
      <c r="F54" s="93">
        <v>5169</v>
      </c>
      <c r="G54" s="84" t="s">
        <v>113</v>
      </c>
      <c r="H54" s="83">
        <v>6</v>
      </c>
      <c r="I54" s="94">
        <v>85</v>
      </c>
      <c r="J54" s="81">
        <f t="shared" si="5"/>
        <v>91</v>
      </c>
    </row>
    <row r="55" spans="1:11">
      <c r="A55" s="109" t="s">
        <v>117</v>
      </c>
      <c r="B55" s="86" t="s">
        <v>118</v>
      </c>
      <c r="C55" s="18"/>
      <c r="D55" s="18"/>
      <c r="E55" s="93">
        <v>3639</v>
      </c>
      <c r="F55" s="93">
        <v>5169</v>
      </c>
      <c r="G55" s="84" t="s">
        <v>119</v>
      </c>
      <c r="H55" s="83">
        <v>80</v>
      </c>
      <c r="I55" s="94">
        <v>10.49</v>
      </c>
      <c r="J55" s="81">
        <f t="shared" si="5"/>
        <v>90.49</v>
      </c>
    </row>
    <row r="56" spans="1:11">
      <c r="A56" s="31" t="s">
        <v>127</v>
      </c>
      <c r="B56" s="77" t="s">
        <v>149</v>
      </c>
      <c r="C56" s="18"/>
      <c r="D56" s="18"/>
      <c r="E56" s="90">
        <v>3111</v>
      </c>
      <c r="F56" s="90">
        <v>5212</v>
      </c>
      <c r="G56" s="46" t="s">
        <v>128</v>
      </c>
      <c r="H56" s="23">
        <v>0</v>
      </c>
      <c r="I56" s="24">
        <v>25</v>
      </c>
      <c r="J56" s="1">
        <f>H56+I56</f>
        <v>25</v>
      </c>
    </row>
    <row r="57" spans="1:11">
      <c r="A57" s="68"/>
      <c r="B57" s="77" t="s">
        <v>129</v>
      </c>
      <c r="C57" s="18"/>
      <c r="D57" s="18"/>
      <c r="E57" s="90">
        <v>3392</v>
      </c>
      <c r="F57" s="90">
        <v>5222</v>
      </c>
      <c r="G57" s="46" t="s">
        <v>74</v>
      </c>
      <c r="H57" s="23">
        <v>229.4</v>
      </c>
      <c r="I57" s="24">
        <v>-25</v>
      </c>
      <c r="J57" s="1">
        <f>H57+I57</f>
        <v>204.4</v>
      </c>
    </row>
    <row r="58" spans="1:11">
      <c r="A58" s="31" t="s">
        <v>132</v>
      </c>
      <c r="B58" s="77" t="s">
        <v>150</v>
      </c>
      <c r="C58" s="18"/>
      <c r="D58" s="18"/>
      <c r="E58" s="90">
        <v>3421</v>
      </c>
      <c r="F58" s="90">
        <v>5222</v>
      </c>
      <c r="G58" s="46" t="s">
        <v>130</v>
      </c>
      <c r="H58" s="23">
        <v>0</v>
      </c>
      <c r="I58" s="24">
        <v>10</v>
      </c>
      <c r="J58" s="1">
        <f t="shared" ref="J58:J62" si="7">H58+I58</f>
        <v>10</v>
      </c>
    </row>
    <row r="59" spans="1:11">
      <c r="A59" s="68"/>
      <c r="B59" s="77" t="s">
        <v>135</v>
      </c>
      <c r="C59" s="18"/>
      <c r="D59" s="18"/>
      <c r="E59" s="90">
        <v>3392</v>
      </c>
      <c r="F59" s="90">
        <v>5222</v>
      </c>
      <c r="G59" s="46" t="s">
        <v>74</v>
      </c>
      <c r="H59" s="23">
        <v>229.4</v>
      </c>
      <c r="I59" s="24">
        <v>-10</v>
      </c>
      <c r="J59" s="1">
        <f t="shared" si="7"/>
        <v>219.4</v>
      </c>
    </row>
    <row r="60" spans="1:11">
      <c r="A60" s="31" t="s">
        <v>133</v>
      </c>
      <c r="B60" s="149" t="s">
        <v>151</v>
      </c>
      <c r="C60" s="18"/>
      <c r="D60" s="18"/>
      <c r="E60" s="90">
        <v>3421</v>
      </c>
      <c r="F60" s="90">
        <v>5222</v>
      </c>
      <c r="G60" s="46" t="s">
        <v>131</v>
      </c>
      <c r="H60" s="23">
        <v>0</v>
      </c>
      <c r="I60" s="24">
        <v>5</v>
      </c>
      <c r="J60" s="1">
        <f t="shared" si="7"/>
        <v>5</v>
      </c>
    </row>
    <row r="61" spans="1:11">
      <c r="A61" s="68"/>
      <c r="B61" s="77" t="s">
        <v>136</v>
      </c>
      <c r="C61" s="18"/>
      <c r="D61" s="18"/>
      <c r="E61" s="90">
        <v>3392</v>
      </c>
      <c r="F61" s="90">
        <v>5222</v>
      </c>
      <c r="G61" s="46" t="s">
        <v>74</v>
      </c>
      <c r="H61" s="23">
        <v>229.4</v>
      </c>
      <c r="I61" s="24">
        <v>-5</v>
      </c>
      <c r="J61" s="1">
        <f t="shared" si="7"/>
        <v>224.4</v>
      </c>
    </row>
    <row r="62" spans="1:11">
      <c r="A62" s="80" t="s">
        <v>134</v>
      </c>
      <c r="B62" s="86" t="s">
        <v>137</v>
      </c>
      <c r="C62" s="18"/>
      <c r="D62" s="18"/>
      <c r="E62" s="93">
        <v>3639</v>
      </c>
      <c r="F62" s="93">
        <v>5169</v>
      </c>
      <c r="G62" s="84" t="s">
        <v>119</v>
      </c>
      <c r="H62" s="83">
        <v>80</v>
      </c>
      <c r="I62" s="24">
        <v>-7</v>
      </c>
      <c r="J62" s="1">
        <f t="shared" si="7"/>
        <v>73</v>
      </c>
    </row>
    <row r="63" spans="1:11">
      <c r="A63" s="85"/>
      <c r="B63" s="18"/>
      <c r="C63" s="70"/>
      <c r="D63" s="70"/>
      <c r="E63" s="18"/>
      <c r="F63" s="78" t="s">
        <v>22</v>
      </c>
      <c r="G63" s="27"/>
      <c r="H63" s="12">
        <f>SUM(H18:H62)</f>
        <v>6785.9999999999982</v>
      </c>
      <c r="I63" s="28">
        <f t="shared" ref="I63:J63" si="8">SUM(I18:I62)</f>
        <v>254.32</v>
      </c>
      <c r="J63" s="12">
        <f t="shared" si="8"/>
        <v>7040.3199999999979</v>
      </c>
    </row>
    <row r="64" spans="1:11">
      <c r="A64" s="17" t="s">
        <v>36</v>
      </c>
      <c r="B64" s="11"/>
      <c r="C64" s="8"/>
      <c r="D64" s="8"/>
      <c r="E64" s="14"/>
      <c r="F64" s="11"/>
      <c r="G64" s="11"/>
      <c r="H64" s="13"/>
      <c r="I64" s="13"/>
      <c r="J64" s="12"/>
      <c r="K64" s="11"/>
    </row>
    <row r="65" spans="1:11">
      <c r="A65" s="95" t="s">
        <v>8</v>
      </c>
      <c r="B65" s="106" t="s">
        <v>124</v>
      </c>
      <c r="C65" s="69"/>
      <c r="D65" s="42"/>
      <c r="E65" s="2">
        <v>2221</v>
      </c>
      <c r="F65" s="2">
        <v>6121</v>
      </c>
      <c r="G65" s="107" t="s">
        <v>48</v>
      </c>
      <c r="H65" s="63">
        <v>0</v>
      </c>
      <c r="I65" s="64">
        <v>49.5</v>
      </c>
      <c r="J65" s="108">
        <f>H65+I65</f>
        <v>49.5</v>
      </c>
      <c r="K65" s="11"/>
    </row>
    <row r="66" spans="1:11">
      <c r="A66" s="89"/>
      <c r="B66" s="106" t="s">
        <v>125</v>
      </c>
      <c r="C66" s="69"/>
      <c r="D66" s="42"/>
      <c r="E66" s="2">
        <v>3639</v>
      </c>
      <c r="F66" s="2">
        <v>6121</v>
      </c>
      <c r="G66" s="107" t="s">
        <v>119</v>
      </c>
      <c r="H66" s="63">
        <v>772</v>
      </c>
      <c r="I66" s="64">
        <v>-0.5</v>
      </c>
      <c r="J66" s="108">
        <f>H66+I66</f>
        <v>771.5</v>
      </c>
      <c r="K66" s="11"/>
    </row>
    <row r="67" spans="1:11">
      <c r="A67" s="121" t="s">
        <v>11</v>
      </c>
      <c r="B67" s="148" t="s">
        <v>145</v>
      </c>
      <c r="C67" s="112" t="s">
        <v>29</v>
      </c>
      <c r="D67" s="114"/>
      <c r="E67" s="113">
        <v>3313</v>
      </c>
      <c r="F67" s="113">
        <v>6313</v>
      </c>
      <c r="G67" s="136" t="s">
        <v>38</v>
      </c>
      <c r="H67" s="125">
        <v>78.02</v>
      </c>
      <c r="I67" s="126">
        <v>-78.02</v>
      </c>
      <c r="J67" s="115">
        <f>H67+I67</f>
        <v>0</v>
      </c>
      <c r="K67" s="11"/>
    </row>
    <row r="68" spans="1:11">
      <c r="A68" s="113" t="s">
        <v>31</v>
      </c>
      <c r="B68" s="133" t="s">
        <v>116</v>
      </c>
      <c r="C68" s="112" t="s">
        <v>29</v>
      </c>
      <c r="D68" s="114"/>
      <c r="E68" s="113">
        <v>2212</v>
      </c>
      <c r="F68" s="113">
        <v>6121</v>
      </c>
      <c r="G68" s="136" t="s">
        <v>109</v>
      </c>
      <c r="H68" s="125">
        <v>0</v>
      </c>
      <c r="I68" s="126">
        <v>21</v>
      </c>
      <c r="J68" s="115">
        <f t="shared" ref="J68" si="9">H68+I68</f>
        <v>21</v>
      </c>
      <c r="K68" s="11"/>
    </row>
    <row r="69" spans="1:11">
      <c r="A69" s="2" t="s">
        <v>32</v>
      </c>
      <c r="B69" s="30" t="s">
        <v>126</v>
      </c>
      <c r="C69" s="18"/>
      <c r="D69" s="18"/>
      <c r="E69" s="90">
        <v>3326</v>
      </c>
      <c r="F69" s="91">
        <v>6121</v>
      </c>
      <c r="G69" s="84"/>
      <c r="H69" s="104">
        <v>90</v>
      </c>
      <c r="I69" s="103">
        <v>-40</v>
      </c>
      <c r="J69" s="76">
        <f>H69+I69</f>
        <v>50</v>
      </c>
      <c r="K69" s="11"/>
    </row>
    <row r="70" spans="1:11">
      <c r="A70" s="113" t="s">
        <v>35</v>
      </c>
      <c r="B70" s="111" t="s">
        <v>138</v>
      </c>
      <c r="C70" s="112" t="s">
        <v>29</v>
      </c>
      <c r="D70" s="111"/>
      <c r="E70" s="113">
        <v>3412</v>
      </c>
      <c r="F70" s="113">
        <v>6121</v>
      </c>
      <c r="G70" s="114" t="s">
        <v>139</v>
      </c>
      <c r="H70" s="125">
        <v>0</v>
      </c>
      <c r="I70" s="126">
        <v>7</v>
      </c>
      <c r="J70" s="129">
        <f t="shared" ref="J70:J72" si="10">H70+I70</f>
        <v>7</v>
      </c>
      <c r="K70" s="11"/>
    </row>
    <row r="71" spans="1:11">
      <c r="A71" s="113" t="s">
        <v>39</v>
      </c>
      <c r="B71" s="111" t="s">
        <v>144</v>
      </c>
      <c r="C71" s="112" t="s">
        <v>29</v>
      </c>
      <c r="D71" s="111"/>
      <c r="E71" s="113">
        <v>6171</v>
      </c>
      <c r="F71" s="113">
        <v>6901</v>
      </c>
      <c r="G71" s="114"/>
      <c r="H71" s="125">
        <v>0</v>
      </c>
      <c r="I71" s="126">
        <v>551.33000000000004</v>
      </c>
      <c r="J71" s="129">
        <f t="shared" si="10"/>
        <v>551.33000000000004</v>
      </c>
      <c r="K71" s="11"/>
    </row>
    <row r="72" spans="1:11">
      <c r="A72" s="20"/>
      <c r="B72" s="15"/>
      <c r="C72" s="20"/>
      <c r="D72" s="20"/>
      <c r="E72" s="16"/>
      <c r="F72" s="62"/>
      <c r="G72" s="87" t="s">
        <v>23</v>
      </c>
      <c r="H72" s="19">
        <f>SUM(H65:H71)</f>
        <v>940.02</v>
      </c>
      <c r="I72" s="25">
        <f>SUM(I65:I71)</f>
        <v>510.31000000000006</v>
      </c>
      <c r="J72" s="76">
        <f t="shared" si="10"/>
        <v>1450.33</v>
      </c>
    </row>
    <row r="73" spans="1:11">
      <c r="A73" s="20"/>
      <c r="B73" s="15"/>
      <c r="C73" s="20"/>
      <c r="D73" s="20"/>
      <c r="E73" s="16"/>
      <c r="F73" s="65"/>
      <c r="G73" s="66"/>
      <c r="H73" s="67"/>
      <c r="I73" s="64"/>
      <c r="J73" s="63"/>
    </row>
    <row r="74" spans="1:11">
      <c r="B74" s="26" t="s">
        <v>47</v>
      </c>
      <c r="C74" s="8"/>
      <c r="D74" s="8"/>
      <c r="E74" s="55" t="s">
        <v>9</v>
      </c>
      <c r="F74" s="60"/>
      <c r="G74" s="53"/>
      <c r="H74" s="49"/>
      <c r="I74" s="24">
        <f>I14</f>
        <v>910.13000000000011</v>
      </c>
      <c r="J74" s="23"/>
    </row>
    <row r="75" spans="1:11">
      <c r="B75" s="11"/>
      <c r="C75" s="8"/>
      <c r="D75" s="8"/>
      <c r="E75" s="47" t="s">
        <v>17</v>
      </c>
      <c r="F75" s="59"/>
      <c r="G75" s="56"/>
      <c r="H75" s="49"/>
      <c r="I75" s="24">
        <f>I63+I15</f>
        <v>399.82</v>
      </c>
      <c r="J75" s="23"/>
    </row>
    <row r="76" spans="1:11">
      <c r="B76" s="11"/>
      <c r="C76" s="8"/>
      <c r="D76" s="8"/>
      <c r="E76" s="10" t="s">
        <v>15</v>
      </c>
      <c r="F76" s="11"/>
      <c r="G76" s="54"/>
      <c r="H76" s="49"/>
      <c r="I76" s="24">
        <f>I72</f>
        <v>510.31000000000006</v>
      </c>
      <c r="J76" s="23"/>
    </row>
    <row r="77" spans="1:11">
      <c r="B77" s="11"/>
      <c r="C77" s="8"/>
      <c r="D77" s="8"/>
      <c r="E77" s="47" t="s">
        <v>24</v>
      </c>
      <c r="F77" s="59"/>
      <c r="G77" s="56"/>
      <c r="H77" s="49"/>
      <c r="I77" s="24">
        <f>I75+I76</f>
        <v>910.13000000000011</v>
      </c>
      <c r="J77" s="23"/>
    </row>
    <row r="78" spans="1:11">
      <c r="B78" s="11"/>
      <c r="C78" s="8"/>
      <c r="D78" s="8"/>
      <c r="E78" s="57" t="s">
        <v>16</v>
      </c>
      <c r="F78" s="11"/>
      <c r="G78" s="54"/>
      <c r="H78" s="50"/>
      <c r="I78" s="24">
        <f>I74-I77</f>
        <v>0</v>
      </c>
      <c r="J78" s="23"/>
    </row>
    <row r="79" spans="1:11">
      <c r="B79" s="11"/>
      <c r="C79" s="8"/>
      <c r="D79" s="8"/>
      <c r="E79" s="48" t="s">
        <v>37</v>
      </c>
      <c r="F79" s="59"/>
      <c r="G79" s="56"/>
      <c r="H79" s="50"/>
      <c r="I79" s="24">
        <v>0</v>
      </c>
      <c r="J79" s="23"/>
    </row>
    <row r="80" spans="1:11">
      <c r="E80" s="4" t="s">
        <v>27</v>
      </c>
      <c r="G80" s="11"/>
      <c r="H80" s="45">
        <v>42916</v>
      </c>
      <c r="J80" s="45">
        <v>42947</v>
      </c>
    </row>
    <row r="81" spans="2:10">
      <c r="B81" s="26" t="s">
        <v>101</v>
      </c>
      <c r="C81" s="8"/>
      <c r="D81" s="8"/>
      <c r="E81" s="58" t="s">
        <v>13</v>
      </c>
      <c r="F81" s="60"/>
      <c r="G81" s="53"/>
      <c r="H81" s="51">
        <v>370735.74</v>
      </c>
      <c r="I81" s="24">
        <f>I74</f>
        <v>910.13000000000011</v>
      </c>
      <c r="J81" s="24">
        <f>H81+I81</f>
        <v>371645.87</v>
      </c>
    </row>
    <row r="82" spans="2:10">
      <c r="B82" s="11"/>
      <c r="C82" s="8"/>
      <c r="D82" s="8"/>
      <c r="E82" s="47" t="s">
        <v>17</v>
      </c>
      <c r="F82" s="59"/>
      <c r="G82" s="56"/>
      <c r="H82" s="52">
        <v>292350.61</v>
      </c>
      <c r="I82" s="24">
        <f>I63+I15</f>
        <v>399.82</v>
      </c>
      <c r="J82" s="23">
        <f>H82+I82</f>
        <v>292750.43</v>
      </c>
    </row>
    <row r="83" spans="2:10">
      <c r="B83" s="11"/>
      <c r="C83" s="8"/>
      <c r="D83" s="8"/>
      <c r="E83" s="10" t="s">
        <v>15</v>
      </c>
      <c r="F83" s="11"/>
      <c r="G83" s="54"/>
      <c r="H83" s="52">
        <v>78385.13</v>
      </c>
      <c r="I83" s="24">
        <f>I72</f>
        <v>510.31000000000006</v>
      </c>
      <c r="J83" s="23">
        <f>H83+I83</f>
        <v>78895.44</v>
      </c>
    </row>
    <row r="84" spans="2:10">
      <c r="B84" s="4" t="s">
        <v>100</v>
      </c>
      <c r="E84" s="48" t="s">
        <v>25</v>
      </c>
      <c r="F84" s="59"/>
      <c r="G84" s="56"/>
      <c r="H84" s="24">
        <f t="shared" ref="H84:J84" si="11">SUM(H82:H83)</f>
        <v>370735.74</v>
      </c>
      <c r="I84" s="24">
        <f t="shared" si="11"/>
        <v>910.13000000000011</v>
      </c>
      <c r="J84" s="24">
        <f t="shared" si="11"/>
        <v>371645.87</v>
      </c>
    </row>
    <row r="85" spans="2:10">
      <c r="E85" s="10" t="s">
        <v>18</v>
      </c>
      <c r="F85" s="11"/>
      <c r="G85" s="54"/>
      <c r="H85" s="23">
        <f t="shared" ref="H85:J85" si="12">H81-H84</f>
        <v>0</v>
      </c>
      <c r="I85" s="24">
        <f t="shared" si="12"/>
        <v>0</v>
      </c>
      <c r="J85" s="23">
        <f t="shared" si="12"/>
        <v>0</v>
      </c>
    </row>
    <row r="86" spans="2:10">
      <c r="E86" s="48" t="s">
        <v>26</v>
      </c>
      <c r="F86" s="59"/>
      <c r="G86" s="56"/>
      <c r="H86" s="61">
        <v>0</v>
      </c>
      <c r="I86" s="24">
        <f>I79</f>
        <v>0</v>
      </c>
      <c r="J86" s="24">
        <f>H86+I86</f>
        <v>0</v>
      </c>
    </row>
  </sheetData>
  <mergeCells count="4">
    <mergeCell ref="B2:B3"/>
    <mergeCell ref="E2:E3"/>
    <mergeCell ref="F2:F3"/>
    <mergeCell ref="G2:G3"/>
  </mergeCells>
  <conditionalFormatting sqref="B1:B2">
    <cfRule type="expression" dxfId="20" priority="19" stopIfTrue="1">
      <formula>$L1="Z"</formula>
    </cfRule>
    <cfRule type="expression" dxfId="19" priority="20" stopIfTrue="1">
      <formula>$L1="T"</formula>
    </cfRule>
    <cfRule type="expression" dxfId="18" priority="21" stopIfTrue="1">
      <formula>$L1="Y"</formula>
    </cfRule>
  </conditionalFormatting>
  <conditionalFormatting sqref="B2">
    <cfRule type="expression" dxfId="17" priority="16" stopIfTrue="1">
      <formula>$L2="Z"</formula>
    </cfRule>
    <cfRule type="expression" dxfId="16" priority="17" stopIfTrue="1">
      <formula>$L2="T"</formula>
    </cfRule>
    <cfRule type="expression" dxfId="15" priority="18" stopIfTrue="1">
      <formula>$L2="Y"</formula>
    </cfRule>
  </conditionalFormatting>
  <conditionalFormatting sqref="C14:D15">
    <cfRule type="expression" dxfId="14" priority="13" stopIfTrue="1">
      <formula>#REF!="Z"</formula>
    </cfRule>
    <cfRule type="expression" dxfId="13" priority="14" stopIfTrue="1">
      <formula>#REF!="T"</formula>
    </cfRule>
    <cfRule type="expression" dxfId="12" priority="15" stopIfTrue="1">
      <formula>#REF!="Y"</formula>
    </cfRule>
  </conditionalFormatting>
  <conditionalFormatting sqref="H81">
    <cfRule type="expression" dxfId="11" priority="10" stopIfTrue="1">
      <formula>$J81="Z"</formula>
    </cfRule>
    <cfRule type="expression" dxfId="10" priority="11" stopIfTrue="1">
      <formula>$J81="T"</formula>
    </cfRule>
    <cfRule type="expression" dxfId="9" priority="12" stopIfTrue="1">
      <formula>$J81="Y"</formula>
    </cfRule>
  </conditionalFormatting>
  <conditionalFormatting sqref="H82">
    <cfRule type="expression" dxfId="8" priority="7" stopIfTrue="1">
      <formula>$J82="Z"</formula>
    </cfRule>
    <cfRule type="expression" dxfId="7" priority="8" stopIfTrue="1">
      <formula>$J82="T"</formula>
    </cfRule>
    <cfRule type="expression" dxfId="6" priority="9" stopIfTrue="1">
      <formula>$J82="Y"</formula>
    </cfRule>
  </conditionalFormatting>
  <conditionalFormatting sqref="H83">
    <cfRule type="expression" dxfId="5" priority="4" stopIfTrue="1">
      <formula>$J83="Z"</formula>
    </cfRule>
    <cfRule type="expression" dxfId="4" priority="5" stopIfTrue="1">
      <formula>$J83="T"</formula>
    </cfRule>
    <cfRule type="expression" dxfId="3" priority="6" stopIfTrue="1">
      <formula>$J83="Y"</formula>
    </cfRule>
  </conditionalFormatting>
  <conditionalFormatting sqref="D65:D68">
    <cfRule type="expression" dxfId="2" priority="1" stopIfTrue="1">
      <formula>#REF!="Z"</formula>
    </cfRule>
    <cfRule type="expression" dxfId="1" priority="2" stopIfTrue="1">
      <formula>#REF!="T"</formula>
    </cfRule>
    <cfRule type="expression" dxfId="0" priority="3" stopIfTrue="1">
      <formula>#REF!="Y"</formula>
    </cfRule>
  </conditionalFormatting>
  <pageMargins left="0.39370078740157483" right="0.39370078740157483" top="0.78740157480314965" bottom="0.27559055118110237" header="0.31496062992125984" footer="0.31496062992125984"/>
  <pageSetup paperSize="9" scale="91" fitToHeight="2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Schváleno RMO</vt:lpstr>
      <vt:lpstr>List2</vt:lpstr>
    </vt:vector>
  </TitlesOfParts>
  <Company>MěÚ Otrokovice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 Jan</dc:creator>
  <cp:lastModifiedBy>Kvapilova</cp:lastModifiedBy>
  <cp:lastPrinted>2017-07-13T11:27:03Z</cp:lastPrinted>
  <dcterms:created xsi:type="dcterms:W3CDTF">2004-05-12T14:10:42Z</dcterms:created>
  <dcterms:modified xsi:type="dcterms:W3CDTF">2017-07-13T11:27:11Z</dcterms:modified>
</cp:coreProperties>
</file>