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MO 18.3.2020" sheetId="1" r:id="rId1"/>
    <sheet name="dodatek" sheetId="2" r:id="rId2"/>
    <sheet name="schváleno 18.3.2020" sheetId="3" r:id="rId3"/>
  </sheets>
  <calcPr calcId="145621"/>
</workbook>
</file>

<file path=xl/calcChain.xml><?xml version="1.0" encoding="utf-8"?>
<calcChain xmlns="http://schemas.openxmlformats.org/spreadsheetml/2006/main">
  <c r="I76" i="3" l="1"/>
  <c r="I83" i="3" s="1"/>
  <c r="H76" i="3"/>
  <c r="J75" i="3"/>
  <c r="J74" i="3"/>
  <c r="I66" i="3"/>
  <c r="H66" i="3"/>
  <c r="J65" i="3"/>
  <c r="J64" i="3"/>
  <c r="J63" i="3"/>
  <c r="J62" i="3"/>
  <c r="J61" i="3"/>
  <c r="J60" i="3"/>
  <c r="I24" i="3"/>
  <c r="H24" i="3"/>
  <c r="I23" i="3"/>
  <c r="I81" i="3" s="1"/>
  <c r="H23" i="3"/>
  <c r="J28" i="2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H91" i="3"/>
  <c r="H92" i="3" s="1"/>
  <c r="I79" i="3"/>
  <c r="I86" i="3" s="1"/>
  <c r="I93" i="3" s="1"/>
  <c r="J93" i="3" s="1"/>
  <c r="J78" i="3"/>
  <c r="J73" i="3"/>
  <c r="J72" i="3"/>
  <c r="J71" i="3"/>
  <c r="J70" i="3"/>
  <c r="J69" i="3"/>
  <c r="J68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8" i="3"/>
  <c r="J7" i="3"/>
  <c r="J6" i="3"/>
  <c r="J5" i="3"/>
  <c r="J76" i="3" l="1"/>
  <c r="J66" i="3"/>
  <c r="J23" i="3"/>
  <c r="I89" i="3"/>
  <c r="J89" i="3" s="1"/>
  <c r="J24" i="3"/>
  <c r="H26" i="3"/>
  <c r="I82" i="3"/>
  <c r="I84" i="3" s="1"/>
  <c r="I85" i="3" s="1"/>
  <c r="I90" i="3"/>
  <c r="J90" i="3" s="1"/>
  <c r="I26" i="3"/>
  <c r="I88" i="3"/>
  <c r="J6" i="2"/>
  <c r="J7" i="2"/>
  <c r="J8" i="2"/>
  <c r="J9" i="2"/>
  <c r="J10" i="2"/>
  <c r="J11" i="2"/>
  <c r="J12" i="2"/>
  <c r="J13" i="2"/>
  <c r="J14" i="2"/>
  <c r="J15" i="2"/>
  <c r="J16" i="2"/>
  <c r="I20" i="2"/>
  <c r="H20" i="2"/>
  <c r="I19" i="2"/>
  <c r="H19" i="2"/>
  <c r="J26" i="3" l="1"/>
  <c r="I91" i="3"/>
  <c r="I92" i="3" s="1"/>
  <c r="J91" i="3"/>
  <c r="J88" i="3"/>
  <c r="I39" i="2"/>
  <c r="H49" i="2"/>
  <c r="H50" i="2" s="1"/>
  <c r="I37" i="2"/>
  <c r="I44" i="2" s="1"/>
  <c r="I51" i="2" s="1"/>
  <c r="J51" i="2" s="1"/>
  <c r="J36" i="2"/>
  <c r="I34" i="2"/>
  <c r="I48" i="2" s="1"/>
  <c r="J48" i="2" s="1"/>
  <c r="H34" i="2"/>
  <c r="J33" i="2"/>
  <c r="J32" i="2"/>
  <c r="I30" i="2"/>
  <c r="I47" i="2" s="1"/>
  <c r="H30" i="2"/>
  <c r="J29" i="2"/>
  <c r="J27" i="2"/>
  <c r="J26" i="2"/>
  <c r="J25" i="2"/>
  <c r="J24" i="2"/>
  <c r="H22" i="2"/>
  <c r="J18" i="2"/>
  <c r="J20" i="2" s="1"/>
  <c r="J17" i="2"/>
  <c r="J5" i="2"/>
  <c r="J92" i="3" l="1"/>
  <c r="J19" i="2"/>
  <c r="J30" i="2"/>
  <c r="J22" i="2"/>
  <c r="I41" i="2"/>
  <c r="J34" i="2"/>
  <c r="I40" i="2"/>
  <c r="I22" i="2"/>
  <c r="I46" i="2"/>
  <c r="I49" i="2"/>
  <c r="J47" i="2"/>
  <c r="J49" i="2" s="1"/>
  <c r="J33" i="1"/>
  <c r="J32" i="1"/>
  <c r="I42" i="2" l="1"/>
  <c r="I43" i="2" s="1"/>
  <c r="I50" i="2"/>
  <c r="J46" i="2"/>
  <c r="J50" i="2" s="1"/>
  <c r="J34" i="1"/>
  <c r="J35" i="1"/>
  <c r="J36" i="1"/>
  <c r="J37" i="1"/>
  <c r="J55" i="1" l="1"/>
  <c r="I48" i="1"/>
  <c r="J47" i="1"/>
  <c r="H48" i="1"/>
  <c r="J54" i="1"/>
  <c r="J46" i="1"/>
  <c r="J45" i="1"/>
  <c r="J53" i="1"/>
  <c r="I56" i="1"/>
  <c r="H56" i="1"/>
  <c r="J50" i="1"/>
  <c r="J51" i="1"/>
  <c r="J52" i="1"/>
  <c r="J44" i="1"/>
  <c r="J30" i="1" l="1"/>
  <c r="J31" i="1"/>
  <c r="I9" i="1" l="1"/>
  <c r="H9" i="1"/>
  <c r="J7" i="1"/>
  <c r="J41" i="1" l="1"/>
  <c r="J40" i="1"/>
  <c r="J29" i="1"/>
  <c r="J38" i="1"/>
  <c r="J39" i="1"/>
  <c r="J28" i="1"/>
  <c r="J42" i="1" l="1"/>
  <c r="J26" i="1" l="1"/>
  <c r="J25" i="1"/>
  <c r="J23" i="1"/>
  <c r="J22" i="1"/>
  <c r="J21" i="1"/>
  <c r="J20" i="1"/>
  <c r="J18" i="1"/>
  <c r="J19" i="1"/>
  <c r="J17" i="1"/>
  <c r="J15" i="1"/>
  <c r="J58" i="1" l="1"/>
  <c r="I59" i="1"/>
  <c r="J43" i="1" l="1"/>
  <c r="J27" i="1" l="1"/>
  <c r="J16" i="1" l="1"/>
  <c r="J24" i="1"/>
  <c r="J6" i="1" l="1"/>
  <c r="J8" i="1"/>
  <c r="I12" i="1" l="1"/>
  <c r="I61" i="1"/>
  <c r="H12" i="1"/>
  <c r="I70" i="1"/>
  <c r="J70" i="1" s="1"/>
  <c r="I66" i="1"/>
  <c r="I73" i="1" s="1"/>
  <c r="J73" i="1" s="1"/>
  <c r="J14" i="1"/>
  <c r="J48" i="1" s="1"/>
  <c r="H71" i="1"/>
  <c r="H72" i="1" s="1"/>
  <c r="J56" i="1"/>
  <c r="J5" i="1"/>
  <c r="J9" i="1" l="1"/>
  <c r="J12" i="1" s="1"/>
  <c r="I63" i="1"/>
  <c r="I68" i="1"/>
  <c r="J68" i="1" l="1"/>
  <c r="I62" i="1"/>
  <c r="I64" i="1" s="1"/>
  <c r="I65" i="1" s="1"/>
  <c r="I69" i="1"/>
  <c r="J69" i="1" s="1"/>
  <c r="J71" i="1" s="1"/>
  <c r="J72" i="1" l="1"/>
  <c r="I71" i="1"/>
  <c r="I72" i="1" s="1"/>
</calcChain>
</file>

<file path=xl/sharedStrings.xml><?xml version="1.0" encoding="utf-8"?>
<sst xmlns="http://schemas.openxmlformats.org/spreadsheetml/2006/main" count="495" uniqueCount="141">
  <si>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</si>
  <si>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</si>
  <si>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</si>
  <si>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</si>
  <si>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</si>
  <si>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</si>
  <si>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</si>
  <si>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</si>
  <si>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</si>
  <si>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</si>
  <si>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</si>
  <si>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</si>
  <si>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</si>
  <si>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</si>
  <si>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</si>
  <si>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</si>
  <si>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</si>
  <si>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</si>
  <si>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</si>
  <si>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</si>
  <si>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</si>
  <si>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</si>
  <si>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</si>
  <si>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</si>
  <si>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</si>
  <si>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</si>
  <si>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</si>
  <si>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</si>
  <si>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</si>
  <si>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</si>
  <si>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</si>
  <si>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</si>
  <si>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</si>
  <si>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</si>
  <si>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</si>
  <si>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</si>
  <si>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</si>
  <si>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č. 2</t>
  </si>
  <si>
    <t xml:space="preserve">Rozpočtové opatření č. 2/2020 - změna schváleného rozpočtu roku 2020 - březen  (údaje v tis. Kč) </t>
  </si>
  <si>
    <t>Příloha k us. č. RMO</t>
  </si>
  <si>
    <t>P= příjmy   V= výdaje   NZ= nově zařazeno do R2020</t>
  </si>
  <si>
    <t>Otrokovice 18.3.2020</t>
  </si>
  <si>
    <t>0510</t>
  </si>
  <si>
    <t>FZ SOC podpora zdravého životního stylu</t>
  </si>
  <si>
    <t>FZ MP podpora zdravého životního stylu</t>
  </si>
  <si>
    <t>NZ</t>
  </si>
  <si>
    <t>FZ VS podpora zdravého životního stylu</t>
  </si>
  <si>
    <t>FZ Zastupitelé podpora zdravého životního stylu</t>
  </si>
  <si>
    <t xml:space="preserve">FZ Stravenky </t>
  </si>
  <si>
    <t>FZ Pohoštění, kult., sport. a společenské akce</t>
  </si>
  <si>
    <t>FZ Peněžité rady</t>
  </si>
  <si>
    <t>FZ Věcné dary</t>
  </si>
  <si>
    <t>FZ Kytice</t>
  </si>
  <si>
    <t>FZ Příprava velkého sálu OB ke společenské akci</t>
  </si>
  <si>
    <t>ZŠ Trávníky Otrokovice, vratka dotace poskytnuté z OP VVV - 6.752 Kč</t>
  </si>
  <si>
    <t>0359</t>
  </si>
  <si>
    <t>PROV převod fin. prostředků z DHM na podl. tech. zhodnocení</t>
  </si>
  <si>
    <t>PROV převod fin. prostředků na podl. tech. zhodnocení</t>
  </si>
  <si>
    <t>0522</t>
  </si>
  <si>
    <t>0788</t>
  </si>
  <si>
    <t>8263</t>
  </si>
  <si>
    <t>4.</t>
  </si>
  <si>
    <t>IROP MMR Příjem nein. dot. Přírodovědné vzdělávání bez hranic v otrok. ZŠ (EU) - P</t>
  </si>
  <si>
    <t>IROP MMR Příjem nein. dot. Přírodovědné vzdělávání bez hranic v otrok. ZŠ (SR) - P</t>
  </si>
  <si>
    <t>IROP MMR Příjem inv. dot. Přírodovědné vzdělávání bez hranic v otrok. ZŠ (EU) - P</t>
  </si>
  <si>
    <t>IROP MMR Příjem inv. dot. Přírodovědné vzdělávání bez hranic v otrok. ZŠ (SR) - P</t>
  </si>
  <si>
    <t>OŠK MK DHDM přesun na pol. 5179 ost. nákupy jinde nezařazené - čl. příspěvky</t>
  </si>
  <si>
    <t>0321</t>
  </si>
  <si>
    <t>5.</t>
  </si>
  <si>
    <t>0720</t>
  </si>
  <si>
    <t>TEHOS SA Trávníky přesun z ost. služeb na vodu a el. energii</t>
  </si>
  <si>
    <t>TEHOS SA Trávníky zavedení nové pol. 5154 el. energie</t>
  </si>
  <si>
    <t>TEHOS SA Trávníky zavedení nové pol. 5151 st. voda</t>
  </si>
  <si>
    <t>6.</t>
  </si>
  <si>
    <t>7.</t>
  </si>
  <si>
    <t>ORM Rekonstrukce chodníků Kvítkovice a Letiště</t>
  </si>
  <si>
    <t>2289</t>
  </si>
  <si>
    <t xml:space="preserve">ORM Projekty nejbližších let </t>
  </si>
  <si>
    <t>0128</t>
  </si>
  <si>
    <t>ORM ZŠ Trávníky - rekonstrukce škol. hřiště</t>
  </si>
  <si>
    <t>ORM Využití prostor radn. rest. pro MP - přesun na pol. 5139, 5137, 6122, 5123</t>
  </si>
  <si>
    <t>9319</t>
  </si>
  <si>
    <t>ORM Využití prostor rad. rest. pro MP - materiál j.n.</t>
  </si>
  <si>
    <t>ORM Využití prostor rad. rest. pro MP - DHDM</t>
  </si>
  <si>
    <t>ORM Využití prostor rad. rest. pro MP - stroje přístroje zařízení</t>
  </si>
  <si>
    <t>ORM Přírodní zahrady v otrokovických ZŠ</t>
  </si>
  <si>
    <t>2295</t>
  </si>
  <si>
    <t>1469,33 - 224,96 (FZ 192,71 + Vratka 6,75 + Přírodní zahrady 25,5)</t>
  </si>
  <si>
    <r>
      <t xml:space="preserve">OŠK Fin. dar TJ Jiskra Otrokovice na MČR ve veslování dle us. č. </t>
    </r>
    <r>
      <rPr>
        <sz val="10"/>
        <color rgb="FFFF0000"/>
        <rFont val="Arial CE"/>
        <charset val="238"/>
      </rPr>
      <t>RMO/xx/xx/20</t>
    </r>
  </si>
  <si>
    <t>0730</t>
  </si>
  <si>
    <t>1244</t>
  </si>
  <si>
    <t>0786</t>
  </si>
  <si>
    <r>
      <t xml:space="preserve">OŠK Záštita ST - přesun na BIKECORE OE z.s., dle us. č. </t>
    </r>
    <r>
      <rPr>
        <sz val="10"/>
        <color rgb="FFFF0000"/>
        <rFont val="Arial CE"/>
        <charset val="238"/>
      </rPr>
      <t>RMO/xx/xx/20</t>
    </r>
  </si>
  <si>
    <r>
      <t xml:space="preserve">OŠK Záštita ST - přesun na TJ Jiskra Otrokovice dle us. č. </t>
    </r>
    <r>
      <rPr>
        <sz val="10"/>
        <color rgb="FFFF0000"/>
        <rFont val="Arial CE"/>
        <charset val="238"/>
      </rPr>
      <t>RMO/xx/xx/20</t>
    </r>
  </si>
  <si>
    <t>OŠK dot. na kulturu - přesun na CzechBikers, IČ 26561981,dle us. č. RMO/18/4/20</t>
  </si>
  <si>
    <t>OŠK CzechBikers z.s., IČ 26561981, dot. na činnost dle us. č. RMO/18/4/20</t>
  </si>
  <si>
    <t>OŠK MK zavedení nové pol. 5179 (čl. příspěvky)</t>
  </si>
  <si>
    <t>Výdaje na krizová opatření</t>
  </si>
  <si>
    <t>OŠK Porada ředitelů ORP lektoři - přesun na pol. 5169</t>
  </si>
  <si>
    <t xml:space="preserve">OŠK Zvýšení fin. prostředků na služby </t>
  </si>
  <si>
    <t>FZ Zvýšení fin. prostředků k přerozdělení o zůstatek na b.ú. k 1.1. a o úroky</t>
  </si>
  <si>
    <t>FZ Přerozdělení položky dle us. č. RMO/14/3/20</t>
  </si>
  <si>
    <t>FZ OŠK MK podpora zdravého životního stylu</t>
  </si>
  <si>
    <t>ORM Využití prostor rad. rest. pro MP - podlimitní tech. zhodnocení</t>
  </si>
  <si>
    <r>
      <t xml:space="preserve">OŠK Fin.dar BIKECORE OE z.s. IČ 22891692,závody 11.-12.4.2020,us.č. </t>
    </r>
    <r>
      <rPr>
        <sz val="10"/>
        <color rgb="FFFF0000"/>
        <rFont val="Arial CE"/>
        <charset val="238"/>
      </rPr>
      <t>RMO/xx/xx/20</t>
    </r>
  </si>
  <si>
    <t>Rozpočtové opatření č. 2/2020 - změna schváleného rozpočtu roku 2020 - březen  (údaje v tis. Kč) DODATEK</t>
  </si>
  <si>
    <t>0600</t>
  </si>
  <si>
    <t>Nouzový stav - občerstvení pro Krizový štáb apod.</t>
  </si>
  <si>
    <t>Nouzový stav - SENIOR - stravovací služba apod.</t>
  </si>
  <si>
    <t>0483</t>
  </si>
  <si>
    <t>0480</t>
  </si>
  <si>
    <t>0470</t>
  </si>
  <si>
    <t>0450</t>
  </si>
  <si>
    <t>0452</t>
  </si>
  <si>
    <t>0481</t>
  </si>
  <si>
    <t>0482</t>
  </si>
  <si>
    <t>Účel. dot. KÚ ZK pro SENIOR Pečovatelská sl., ident. 2119454, 1 344.000 Kč      P</t>
  </si>
  <si>
    <t>Neinv. transfer pro SENIOR Pečovatelská sl., ident. 2119454, 1 344.000 Kč          V</t>
  </si>
  <si>
    <t>Účel. dot. KÚ ZK pro SENIOR Denní stacionář, identifikátor 1373730, 443.016 Kč  P</t>
  </si>
  <si>
    <t>Neinv. transfer pro SENIOR Denní stacionář, identifikátor 1373730, 443.016 Kč      V</t>
  </si>
  <si>
    <t>Účel. dot. KÚ ZK pro SENIOR Domov pro seniory, ident. 1869567, 5 276 976 Kč   P</t>
  </si>
  <si>
    <t>Neinv. transfer pro SENIOR Domov pro seniory, ident. 1869567, 5 276 976 Kč       V</t>
  </si>
  <si>
    <t>Účel. dot. KÚ ZK pro SENIOR, Domov pro seniory, indent. 3511015, 6 840 522 Kč P</t>
  </si>
  <si>
    <t>Neinv. transfer pro SENIOR, Domov pro seniory, ident. 3511015, 6 840 522 Kč      V</t>
  </si>
  <si>
    <t>Účel. dot. KÚ ZK pro SENIOR Odlehčovací sl., ident. 3940307, 724 800 Kč          P</t>
  </si>
  <si>
    <t>Neinv. transfer pro SENIOR Odlehčovací sl., ident. 3940307, 724 800 Kč              V</t>
  </si>
  <si>
    <t>Neinv. transfer pro SENIOR Domov zvl. režim, ident. 6696436, 3 595.200 Kč         V</t>
  </si>
  <si>
    <t>Účel. dot. KÚ ZK pro SENIOR Odl. služby, ident. 7318632, 724 800 Kč               P</t>
  </si>
  <si>
    <t>Neinv. transfer pro SENIOR Odl. služby, ident. 7318632, 724 800 Kč                   V</t>
  </si>
  <si>
    <t>Účel. dot. KÚ ZK pro SENIOR Domov zvl.režim, ident. 6696436, 3 595.200 Kč      P</t>
  </si>
  <si>
    <t>Nouzový stav - DHDM (digitální teploměry apod.)</t>
  </si>
  <si>
    <t>2298</t>
  </si>
  <si>
    <t>Projekty nejbližších let - přesun na Kompenzační výsadbu</t>
  </si>
  <si>
    <t>Kompenzační výsadby na území Otrokovic</t>
  </si>
  <si>
    <t>Nouzový stav - materiál. j.n. (dezin. prostředky apod.)</t>
  </si>
  <si>
    <t>Nouzový stav - nákup potravin</t>
  </si>
  <si>
    <t>8.</t>
  </si>
  <si>
    <t>Příloha k us. č. RMO/10/5/20</t>
  </si>
  <si>
    <t>Nouzový stav - občerstvení</t>
  </si>
  <si>
    <t>OŠK Záštita ST - přesun na BIKECORE OE z.s.</t>
  </si>
  <si>
    <t>OŠK Fin.dar BIKECORE OE z.s. IČ 22891692,závody 11.-12.4.2020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</si>
</sst>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" fontId="3" fillId="4" borderId="7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2" fillId="4" borderId="7" xfId="0" applyNumberFormat="1" applyFont="1" applyFill="1" applyBorder="1"/>
    <xf numFmtId="0" fontId="2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4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0" borderId="8" xfId="0" applyFont="1" applyBorder="1"/>
    <xf numFmtId="4" fontId="3" fillId="0" borderId="5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0" fontId="2" fillId="0" borderId="2" xfId="0" applyFont="1" applyBorder="1" applyAlignment="1">
      <alignment horizontal="left"/>
    </xf>
    <xf numFmtId="4" fontId="3" fillId="0" borderId="9" xfId="0" applyNumberFormat="1" applyFont="1" applyBorder="1"/>
    <xf numFmtId="0" fontId="3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2" fillId="0" borderId="3" xfId="0" applyFont="1" applyBorder="1"/>
    <xf numFmtId="4" fontId="2" fillId="3" borderId="8" xfId="1" applyNumberFormat="1" applyFont="1" applyFill="1" applyBorder="1" applyAlignment="1" applyProtection="1"/>
    <xf numFmtId="4" fontId="3" fillId="3" borderId="8" xfId="1" applyNumberFormat="1" applyFont="1" applyFill="1" applyBorder="1" applyAlignment="1" applyProtection="1"/>
    <xf numFmtId="4" fontId="2" fillId="0" borderId="4" xfId="0" applyNumberFormat="1" applyFont="1" applyBorder="1"/>
    <xf numFmtId="49" fontId="2" fillId="4" borderId="0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/>
    </xf>
    <xf numFmtId="4" fontId="3" fillId="5" borderId="5" xfId="0" applyNumberFormat="1" applyFont="1" applyFill="1" applyBorder="1"/>
    <xf numFmtId="4" fontId="2" fillId="5" borderId="5" xfId="0" applyNumberFormat="1" applyFont="1" applyFill="1" applyBorder="1"/>
    <xf numFmtId="4" fontId="2" fillId="4" borderId="2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0" fontId="2" fillId="0" borderId="0" xfId="0" applyFont="1"/>
    <xf numFmtId="0" fontId="3" fillId="0" borderId="1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2" fillId="0" borderId="7" xfId="0" applyNumberFormat="1" applyFont="1" applyFill="1" applyBorder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9" xfId="0" applyNumberFormat="1" applyFont="1" applyFill="1" applyBorder="1"/>
    <xf numFmtId="0" fontId="3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4" fontId="3" fillId="4" borderId="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2" fillId="4" borderId="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4">
    <cellStyle name="Hypertextový odkaz" xfId="1" builtinId="8"/>
    <cellStyle name="Normální" xfId="0" builtinId="0"/>
    <cellStyle name="Normální 10" xfId="2"/>
    <cellStyle name="normální 2" xfId="3"/>
  </cellStyles>
  <dxfs count="96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2.75" x14ac:dyDescent="0.2"/>
  <cols>
    <col min="1" max="1" width="4.5703125" style="4" customWidth="1"/>
    <col min="2" max="2" width="70.85546875" style="4" customWidth="1"/>
    <col min="3" max="3" width="6" style="56" customWidth="1"/>
    <col min="4" max="4" width="10" style="56" bestFit="1" customWidth="1"/>
    <col min="5" max="7" width="6.7109375" style="4" customWidth="1"/>
    <col min="8" max="8" width="12.140625" style="4" customWidth="1"/>
    <col min="9" max="9" width="9.42578125" style="4" customWidth="1"/>
    <col min="10" max="10" width="10.7109375" style="4" customWidth="1"/>
    <col min="11" max="11" width="11.7109375" style="4" customWidth="1"/>
    <col min="12" max="16384" width="9.140625" style="4"/>
  </cols>
  <sheetData>
    <row r="1" spans="1:10" ht="15" x14ac:dyDescent="0.25">
      <c r="A1" s="1" t="s">
        <v>38</v>
      </c>
      <c r="B1" s="2"/>
      <c r="C1" s="3"/>
      <c r="D1" s="3"/>
      <c r="H1" s="83" t="s">
        <v>39</v>
      </c>
      <c r="I1" s="2"/>
      <c r="J1" s="1"/>
    </row>
    <row r="2" spans="1:10" s="2" customFormat="1" x14ac:dyDescent="0.2">
      <c r="A2" s="5" t="s">
        <v>0</v>
      </c>
      <c r="B2" s="100" t="s">
        <v>1</v>
      </c>
      <c r="C2" s="5"/>
      <c r="D2" s="5" t="s">
        <v>2</v>
      </c>
      <c r="E2" s="100" t="s">
        <v>3</v>
      </c>
      <c r="F2" s="100" t="s">
        <v>4</v>
      </c>
      <c r="G2" s="100" t="s">
        <v>5</v>
      </c>
      <c r="H2" s="5" t="s">
        <v>6</v>
      </c>
      <c r="I2" s="5" t="s">
        <v>7</v>
      </c>
      <c r="J2" s="5" t="s">
        <v>8</v>
      </c>
    </row>
    <row r="3" spans="1:10" s="2" customFormat="1" x14ac:dyDescent="0.2">
      <c r="A3" s="6" t="s">
        <v>9</v>
      </c>
      <c r="B3" s="101"/>
      <c r="C3" s="6"/>
      <c r="D3" s="6" t="s">
        <v>10</v>
      </c>
      <c r="E3" s="101"/>
      <c r="F3" s="101"/>
      <c r="G3" s="101"/>
      <c r="H3" s="6" t="s">
        <v>11</v>
      </c>
      <c r="I3" s="6" t="s">
        <v>37</v>
      </c>
      <c r="J3" s="6" t="s">
        <v>11</v>
      </c>
    </row>
    <row r="4" spans="1:10" ht="12.95" customHeight="1" x14ac:dyDescent="0.2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 x14ac:dyDescent="0.2">
      <c r="A5" s="105" t="s">
        <v>13</v>
      </c>
      <c r="B5" s="85" t="s">
        <v>62</v>
      </c>
      <c r="C5" s="72" t="s">
        <v>45</v>
      </c>
      <c r="D5" s="73">
        <v>107517016</v>
      </c>
      <c r="E5" s="73"/>
      <c r="F5" s="73">
        <v>4116</v>
      </c>
      <c r="G5" s="74" t="s">
        <v>60</v>
      </c>
      <c r="H5" s="75">
        <v>0</v>
      </c>
      <c r="I5" s="76">
        <v>1039.6099999999999</v>
      </c>
      <c r="J5" s="78">
        <f>H5+I5</f>
        <v>1039.6099999999999</v>
      </c>
    </row>
    <row r="6" spans="1:10" ht="12.95" customHeight="1" x14ac:dyDescent="0.2">
      <c r="A6" s="105"/>
      <c r="B6" s="85" t="s">
        <v>63</v>
      </c>
      <c r="C6" s="72" t="s">
        <v>45</v>
      </c>
      <c r="D6" s="73">
        <v>107117015</v>
      </c>
      <c r="E6" s="73"/>
      <c r="F6" s="73">
        <v>4116</v>
      </c>
      <c r="G6" s="74" t="s">
        <v>60</v>
      </c>
      <c r="H6" s="75">
        <v>0</v>
      </c>
      <c r="I6" s="76">
        <v>61.15</v>
      </c>
      <c r="J6" s="78">
        <f t="shared" ref="J6:J8" si="0">H6+I6</f>
        <v>61.15</v>
      </c>
    </row>
    <row r="7" spans="1:10" ht="12.95" customHeight="1" x14ac:dyDescent="0.2">
      <c r="A7" s="105"/>
      <c r="B7" s="85" t="s">
        <v>64</v>
      </c>
      <c r="C7" s="72" t="s">
        <v>45</v>
      </c>
      <c r="D7" s="73">
        <v>107517969</v>
      </c>
      <c r="E7" s="73"/>
      <c r="F7" s="73">
        <v>4216</v>
      </c>
      <c r="G7" s="74" t="s">
        <v>60</v>
      </c>
      <c r="H7" s="75">
        <v>0</v>
      </c>
      <c r="I7" s="76">
        <v>348.09</v>
      </c>
      <c r="J7" s="78">
        <f t="shared" si="0"/>
        <v>348.09</v>
      </c>
    </row>
    <row r="8" spans="1:10" ht="12.95" customHeight="1" x14ac:dyDescent="0.2">
      <c r="A8" s="105"/>
      <c r="B8" s="85" t="s">
        <v>65</v>
      </c>
      <c r="C8" s="72" t="s">
        <v>45</v>
      </c>
      <c r="D8" s="73">
        <v>107117968</v>
      </c>
      <c r="E8" s="73"/>
      <c r="F8" s="73">
        <v>4216</v>
      </c>
      <c r="G8" s="74" t="s">
        <v>60</v>
      </c>
      <c r="H8" s="75">
        <v>0</v>
      </c>
      <c r="I8" s="76">
        <v>20.48</v>
      </c>
      <c r="J8" s="78">
        <f t="shared" si="0"/>
        <v>20.48</v>
      </c>
    </row>
    <row r="9" spans="1:10" s="26" customFormat="1" ht="12.95" customHeight="1" x14ac:dyDescent="0.2">
      <c r="A9" s="23"/>
      <c r="B9" s="24"/>
      <c r="C9" s="25"/>
      <c r="D9" s="25"/>
      <c r="E9" s="102" t="s">
        <v>16</v>
      </c>
      <c r="F9" s="102"/>
      <c r="G9" s="102"/>
      <c r="H9" s="15">
        <f>SUM(H5:H8)</f>
        <v>0</v>
      </c>
      <c r="I9" s="20">
        <f>SUM(I5:I8)</f>
        <v>1469.33</v>
      </c>
      <c r="J9" s="15">
        <f>SUM(J5:J8)</f>
        <v>1469.33</v>
      </c>
    </row>
    <row r="10" spans="1:10" s="26" customFormat="1" ht="12.95" customHeight="1" x14ac:dyDescent="0.2">
      <c r="A10" s="23"/>
      <c r="B10" s="27" t="s">
        <v>40</v>
      </c>
      <c r="C10" s="25"/>
      <c r="D10" s="25"/>
      <c r="E10" s="103" t="s">
        <v>17</v>
      </c>
      <c r="F10" s="103"/>
      <c r="G10" s="103"/>
      <c r="H10" s="15">
        <v>0</v>
      </c>
      <c r="I10" s="81">
        <v>0</v>
      </c>
      <c r="J10" s="29">
        <v>0</v>
      </c>
    </row>
    <row r="11" spans="1:10" s="26" customFormat="1" ht="12.95" customHeight="1" x14ac:dyDescent="0.2">
      <c r="A11" s="23"/>
      <c r="B11" s="28"/>
      <c r="C11" s="25"/>
      <c r="D11" s="25"/>
      <c r="E11" s="104" t="s">
        <v>18</v>
      </c>
      <c r="F11" s="104"/>
      <c r="G11" s="104"/>
      <c r="H11" s="29">
        <v>0</v>
      </c>
      <c r="I11" s="81">
        <v>0</v>
      </c>
      <c r="J11" s="29">
        <v>0</v>
      </c>
    </row>
    <row r="12" spans="1:10" ht="12.95" customHeight="1" x14ac:dyDescent="0.2">
      <c r="A12" s="30"/>
      <c r="B12" s="31"/>
      <c r="C12" s="32"/>
      <c r="D12" s="32"/>
      <c r="E12" s="104" t="s">
        <v>19</v>
      </c>
      <c r="F12" s="104"/>
      <c r="G12" s="104"/>
      <c r="H12" s="33">
        <f>H9-H10-H11</f>
        <v>0</v>
      </c>
      <c r="I12" s="33">
        <f>I9-I10-I11</f>
        <v>1469.33</v>
      </c>
      <c r="J12" s="33">
        <f>J9-J10-J11</f>
        <v>1469.33</v>
      </c>
    </row>
    <row r="13" spans="1:10" ht="12.95" customHeight="1" x14ac:dyDescent="0.2">
      <c r="A13" s="34" t="s">
        <v>20</v>
      </c>
      <c r="B13" s="35"/>
      <c r="C13" s="36"/>
      <c r="D13" s="36"/>
      <c r="E13" s="37"/>
      <c r="F13" s="35"/>
      <c r="G13" s="35"/>
      <c r="H13" s="38"/>
      <c r="I13" s="38"/>
      <c r="J13" s="39"/>
    </row>
    <row r="14" spans="1:10" ht="12.95" customHeight="1" x14ac:dyDescent="0.2">
      <c r="A14" s="105" t="s">
        <v>13</v>
      </c>
      <c r="B14" s="18" t="s">
        <v>100</v>
      </c>
      <c r="C14" s="19"/>
      <c r="D14" s="19"/>
      <c r="E14" s="19">
        <v>6171</v>
      </c>
      <c r="F14" s="19">
        <v>5169</v>
      </c>
      <c r="G14" s="14" t="s">
        <v>42</v>
      </c>
      <c r="H14" s="42">
        <v>2574.75</v>
      </c>
      <c r="I14" s="43">
        <v>192.71</v>
      </c>
      <c r="J14" s="22">
        <f t="shared" ref="J14:J23" si="1">H14+I14</f>
        <v>2767.46</v>
      </c>
    </row>
    <row r="15" spans="1:10" ht="12.95" customHeight="1" x14ac:dyDescent="0.2">
      <c r="A15" s="105"/>
      <c r="B15" s="12" t="s">
        <v>101</v>
      </c>
      <c r="C15" s="11"/>
      <c r="D15" s="11"/>
      <c r="E15" s="11">
        <v>6171</v>
      </c>
      <c r="F15" s="11">
        <v>5169</v>
      </c>
      <c r="G15" s="14" t="s">
        <v>42</v>
      </c>
      <c r="H15" s="17">
        <v>2767.46</v>
      </c>
      <c r="I15" s="40">
        <v>-2754.45</v>
      </c>
      <c r="J15" s="22">
        <f t="shared" si="1"/>
        <v>13.010000000000218</v>
      </c>
    </row>
    <row r="16" spans="1:10" ht="12.95" customHeight="1" x14ac:dyDescent="0.2">
      <c r="A16" s="105"/>
      <c r="B16" s="71" t="s">
        <v>102</v>
      </c>
      <c r="C16" s="72" t="s">
        <v>45</v>
      </c>
      <c r="D16" s="73"/>
      <c r="E16" s="73">
        <v>3314</v>
      </c>
      <c r="F16" s="73">
        <v>5499</v>
      </c>
      <c r="G16" s="74" t="s">
        <v>42</v>
      </c>
      <c r="H16" s="78">
        <v>0</v>
      </c>
      <c r="I16" s="79">
        <v>39.630000000000003</v>
      </c>
      <c r="J16" s="75">
        <f t="shared" si="1"/>
        <v>39.630000000000003</v>
      </c>
    </row>
    <row r="17" spans="1:10" ht="12.95" customHeight="1" x14ac:dyDescent="0.2">
      <c r="A17" s="105"/>
      <c r="B17" s="71" t="s">
        <v>43</v>
      </c>
      <c r="C17" s="72" t="s">
        <v>45</v>
      </c>
      <c r="D17" s="73"/>
      <c r="E17" s="73">
        <v>4359</v>
      </c>
      <c r="F17" s="73">
        <v>5499</v>
      </c>
      <c r="G17" s="74" t="s">
        <v>42</v>
      </c>
      <c r="H17" s="78">
        <v>0</v>
      </c>
      <c r="I17" s="79">
        <v>28.81</v>
      </c>
      <c r="J17" s="75">
        <f t="shared" si="1"/>
        <v>28.81</v>
      </c>
    </row>
    <row r="18" spans="1:10" ht="12.95" customHeight="1" x14ac:dyDescent="0.2">
      <c r="A18" s="105"/>
      <c r="B18" s="71" t="s">
        <v>44</v>
      </c>
      <c r="C18" s="72" t="s">
        <v>45</v>
      </c>
      <c r="D18" s="73"/>
      <c r="E18" s="73">
        <v>5311</v>
      </c>
      <c r="F18" s="73">
        <v>5499</v>
      </c>
      <c r="G18" s="74" t="s">
        <v>42</v>
      </c>
      <c r="H18" s="78">
        <v>0</v>
      </c>
      <c r="I18" s="79">
        <v>204.28</v>
      </c>
      <c r="J18" s="75">
        <f t="shared" si="1"/>
        <v>204.28</v>
      </c>
    </row>
    <row r="19" spans="1:10" ht="12.95" customHeight="1" x14ac:dyDescent="0.2">
      <c r="A19" s="105"/>
      <c r="B19" s="71" t="s">
        <v>47</v>
      </c>
      <c r="C19" s="72" t="s">
        <v>45</v>
      </c>
      <c r="D19" s="73"/>
      <c r="E19" s="73">
        <v>6112</v>
      </c>
      <c r="F19" s="73">
        <v>5499</v>
      </c>
      <c r="G19" s="74" t="s">
        <v>42</v>
      </c>
      <c r="H19" s="78">
        <v>0</v>
      </c>
      <c r="I19" s="79">
        <v>19.21</v>
      </c>
      <c r="J19" s="75">
        <f t="shared" si="1"/>
        <v>19.21</v>
      </c>
    </row>
    <row r="20" spans="1:10" ht="12.95" customHeight="1" x14ac:dyDescent="0.2">
      <c r="A20" s="105"/>
      <c r="B20" s="71" t="s">
        <v>46</v>
      </c>
      <c r="C20" s="72" t="s">
        <v>45</v>
      </c>
      <c r="D20" s="73"/>
      <c r="E20" s="73">
        <v>6171</v>
      </c>
      <c r="F20" s="73">
        <v>5499</v>
      </c>
      <c r="G20" s="74" t="s">
        <v>42</v>
      </c>
      <c r="H20" s="78">
        <v>0</v>
      </c>
      <c r="I20" s="79">
        <v>1454.07</v>
      </c>
      <c r="J20" s="75">
        <f t="shared" si="1"/>
        <v>1454.07</v>
      </c>
    </row>
    <row r="21" spans="1:10" ht="12.95" customHeight="1" x14ac:dyDescent="0.2">
      <c r="A21" s="105"/>
      <c r="B21" s="71" t="s">
        <v>49</v>
      </c>
      <c r="C21" s="72" t="s">
        <v>45</v>
      </c>
      <c r="D21" s="73"/>
      <c r="E21" s="73">
        <v>6171</v>
      </c>
      <c r="F21" s="73">
        <v>5175</v>
      </c>
      <c r="G21" s="74" t="s">
        <v>42</v>
      </c>
      <c r="H21" s="78">
        <v>0</v>
      </c>
      <c r="I21" s="79">
        <v>70</v>
      </c>
      <c r="J21" s="75">
        <f t="shared" si="1"/>
        <v>70</v>
      </c>
    </row>
    <row r="22" spans="1:10" ht="12.95" customHeight="1" x14ac:dyDescent="0.2">
      <c r="A22" s="105"/>
      <c r="B22" s="71" t="s">
        <v>48</v>
      </c>
      <c r="C22" s="72" t="s">
        <v>45</v>
      </c>
      <c r="D22" s="73"/>
      <c r="E22" s="73">
        <v>6171</v>
      </c>
      <c r="F22" s="73">
        <v>5192</v>
      </c>
      <c r="G22" s="74" t="s">
        <v>42</v>
      </c>
      <c r="H22" s="78">
        <v>0</v>
      </c>
      <c r="I22" s="79">
        <v>893.95</v>
      </c>
      <c r="J22" s="75">
        <f t="shared" si="1"/>
        <v>893.95</v>
      </c>
    </row>
    <row r="23" spans="1:10" ht="12.95" customHeight="1" x14ac:dyDescent="0.2">
      <c r="A23" s="105"/>
      <c r="B23" s="71" t="s">
        <v>50</v>
      </c>
      <c r="C23" s="72" t="s">
        <v>45</v>
      </c>
      <c r="D23" s="73"/>
      <c r="E23" s="73">
        <v>6171</v>
      </c>
      <c r="F23" s="73">
        <v>5499</v>
      </c>
      <c r="G23" s="74" t="s">
        <v>42</v>
      </c>
      <c r="H23" s="78">
        <v>0</v>
      </c>
      <c r="I23" s="79">
        <v>13</v>
      </c>
      <c r="J23" s="75">
        <f t="shared" si="1"/>
        <v>13</v>
      </c>
    </row>
    <row r="24" spans="1:10" ht="12.95" customHeight="1" x14ac:dyDescent="0.2">
      <c r="A24" s="105"/>
      <c r="B24" s="71" t="s">
        <v>51</v>
      </c>
      <c r="C24" s="72" t="s">
        <v>45</v>
      </c>
      <c r="D24" s="74"/>
      <c r="E24" s="73">
        <v>6171</v>
      </c>
      <c r="F24" s="73">
        <v>5194</v>
      </c>
      <c r="G24" s="74" t="s">
        <v>42</v>
      </c>
      <c r="H24" s="75">
        <v>0</v>
      </c>
      <c r="I24" s="82">
        <v>13.5</v>
      </c>
      <c r="J24" s="75">
        <f>H24+I24</f>
        <v>13.5</v>
      </c>
    </row>
    <row r="25" spans="1:10" ht="12.95" customHeight="1" x14ac:dyDescent="0.2">
      <c r="A25" s="105"/>
      <c r="B25" s="71" t="s">
        <v>52</v>
      </c>
      <c r="C25" s="72" t="s">
        <v>45</v>
      </c>
      <c r="D25" s="73"/>
      <c r="E25" s="73">
        <v>6171</v>
      </c>
      <c r="F25" s="73">
        <v>5139</v>
      </c>
      <c r="G25" s="74" t="s">
        <v>42</v>
      </c>
      <c r="H25" s="78">
        <v>0</v>
      </c>
      <c r="I25" s="79">
        <v>8</v>
      </c>
      <c r="J25" s="75">
        <f>H25+I25</f>
        <v>8</v>
      </c>
    </row>
    <row r="26" spans="1:10" ht="12.95" customHeight="1" x14ac:dyDescent="0.2">
      <c r="A26" s="105"/>
      <c r="B26" s="12" t="s">
        <v>53</v>
      </c>
      <c r="C26" s="12"/>
      <c r="D26" s="12"/>
      <c r="E26" s="11">
        <v>6171</v>
      </c>
      <c r="F26" s="11">
        <v>5169</v>
      </c>
      <c r="G26" s="14" t="s">
        <v>42</v>
      </c>
      <c r="H26" s="12">
        <v>13.01</v>
      </c>
      <c r="I26" s="40">
        <v>10</v>
      </c>
      <c r="J26" s="12">
        <f>H26+I26</f>
        <v>23.009999999999998</v>
      </c>
    </row>
    <row r="27" spans="1:10" ht="12.95" customHeight="1" x14ac:dyDescent="0.2">
      <c r="A27" s="84" t="s">
        <v>14</v>
      </c>
      <c r="B27" s="77" t="s">
        <v>54</v>
      </c>
      <c r="C27" s="72" t="s">
        <v>45</v>
      </c>
      <c r="D27" s="71"/>
      <c r="E27" s="73">
        <v>6402</v>
      </c>
      <c r="F27" s="73">
        <v>5364</v>
      </c>
      <c r="G27" s="74" t="s">
        <v>55</v>
      </c>
      <c r="H27" s="78">
        <v>0</v>
      </c>
      <c r="I27" s="79">
        <v>6.75</v>
      </c>
      <c r="J27" s="78">
        <f t="shared" ref="J27:J47" si="2">H27+I27</f>
        <v>6.75</v>
      </c>
    </row>
    <row r="28" spans="1:10" ht="12.95" customHeight="1" x14ac:dyDescent="0.2">
      <c r="A28" s="119" t="s">
        <v>15</v>
      </c>
      <c r="B28" s="21" t="s">
        <v>94</v>
      </c>
      <c r="C28" s="13"/>
      <c r="D28" s="12"/>
      <c r="E28" s="11">
        <v>3399</v>
      </c>
      <c r="F28" s="11">
        <v>5222</v>
      </c>
      <c r="G28" s="14" t="s">
        <v>58</v>
      </c>
      <c r="H28" s="17">
        <v>170</v>
      </c>
      <c r="I28" s="40">
        <v>-20</v>
      </c>
      <c r="J28" s="17">
        <f t="shared" si="2"/>
        <v>150</v>
      </c>
    </row>
    <row r="29" spans="1:10" ht="12.95" customHeight="1" x14ac:dyDescent="0.2">
      <c r="A29" s="121"/>
      <c r="B29" s="77" t="s">
        <v>95</v>
      </c>
      <c r="C29" s="72" t="s">
        <v>45</v>
      </c>
      <c r="D29" s="71"/>
      <c r="E29" s="73">
        <v>3419</v>
      </c>
      <c r="F29" s="73">
        <v>5222</v>
      </c>
      <c r="G29" s="74" t="s">
        <v>59</v>
      </c>
      <c r="H29" s="78">
        <v>0</v>
      </c>
      <c r="I29" s="79">
        <v>20</v>
      </c>
      <c r="J29" s="78">
        <f t="shared" si="2"/>
        <v>20</v>
      </c>
    </row>
    <row r="30" spans="1:10" ht="12.95" customHeight="1" x14ac:dyDescent="0.2">
      <c r="A30" s="121"/>
      <c r="B30" s="21" t="s">
        <v>66</v>
      </c>
      <c r="C30" s="13"/>
      <c r="D30" s="12"/>
      <c r="E30" s="11">
        <v>3314</v>
      </c>
      <c r="F30" s="11">
        <v>5137</v>
      </c>
      <c r="G30" s="14" t="s">
        <v>67</v>
      </c>
      <c r="H30" s="17">
        <v>15</v>
      </c>
      <c r="I30" s="40">
        <v>-1.1000000000000001</v>
      </c>
      <c r="J30" s="17">
        <f t="shared" si="2"/>
        <v>13.9</v>
      </c>
    </row>
    <row r="31" spans="1:10" ht="12.95" customHeight="1" x14ac:dyDescent="0.2">
      <c r="A31" s="121"/>
      <c r="B31" s="77" t="s">
        <v>96</v>
      </c>
      <c r="C31" s="72" t="s">
        <v>45</v>
      </c>
      <c r="D31" s="71"/>
      <c r="E31" s="73">
        <v>3314</v>
      </c>
      <c r="F31" s="73">
        <v>5179</v>
      </c>
      <c r="G31" s="74" t="s">
        <v>67</v>
      </c>
      <c r="H31" s="78">
        <v>0</v>
      </c>
      <c r="I31" s="79">
        <v>1.1000000000000001</v>
      </c>
      <c r="J31" s="78">
        <f t="shared" si="2"/>
        <v>1.1000000000000001</v>
      </c>
    </row>
    <row r="32" spans="1:10" ht="12.95" customHeight="1" x14ac:dyDescent="0.2">
      <c r="A32" s="121"/>
      <c r="B32" s="21" t="s">
        <v>98</v>
      </c>
      <c r="C32" s="13"/>
      <c r="D32" s="12"/>
      <c r="E32" s="11">
        <v>3113</v>
      </c>
      <c r="F32" s="11">
        <v>5021</v>
      </c>
      <c r="G32" s="14"/>
      <c r="H32" s="17">
        <v>20</v>
      </c>
      <c r="I32" s="40">
        <v>-20</v>
      </c>
      <c r="J32" s="17">
        <f t="shared" si="2"/>
        <v>0</v>
      </c>
    </row>
    <row r="33" spans="1:13" ht="12.95" customHeight="1" x14ac:dyDescent="0.2">
      <c r="A33" s="121"/>
      <c r="B33" s="21" t="s">
        <v>99</v>
      </c>
      <c r="C33" s="13"/>
      <c r="D33" s="12"/>
      <c r="E33" s="11">
        <v>3113</v>
      </c>
      <c r="F33" s="11">
        <v>5169</v>
      </c>
      <c r="G33" s="14"/>
      <c r="H33" s="17">
        <v>175</v>
      </c>
      <c r="I33" s="40">
        <v>20</v>
      </c>
      <c r="J33" s="17">
        <f t="shared" si="2"/>
        <v>195</v>
      </c>
    </row>
    <row r="34" spans="1:13" ht="12.95" customHeight="1" x14ac:dyDescent="0.2">
      <c r="A34" s="121"/>
      <c r="B34" s="21" t="s">
        <v>93</v>
      </c>
      <c r="C34" s="13"/>
      <c r="D34" s="12"/>
      <c r="E34" s="11">
        <v>6112</v>
      </c>
      <c r="F34" s="11">
        <v>5901</v>
      </c>
      <c r="G34" s="14" t="s">
        <v>90</v>
      </c>
      <c r="H34" s="17">
        <v>150</v>
      </c>
      <c r="I34" s="40">
        <v>-20</v>
      </c>
      <c r="J34" s="17">
        <f t="shared" si="2"/>
        <v>130</v>
      </c>
      <c r="K34" s="87"/>
    </row>
    <row r="35" spans="1:13" ht="12.95" customHeight="1" x14ac:dyDescent="0.2">
      <c r="A35" s="121"/>
      <c r="B35" s="77" t="s">
        <v>88</v>
      </c>
      <c r="C35" s="72" t="s">
        <v>45</v>
      </c>
      <c r="D35" s="71"/>
      <c r="E35" s="73">
        <v>3419</v>
      </c>
      <c r="F35" s="73">
        <v>5222</v>
      </c>
      <c r="G35" s="74" t="s">
        <v>89</v>
      </c>
      <c r="H35" s="78">
        <v>0</v>
      </c>
      <c r="I35" s="79">
        <v>20</v>
      </c>
      <c r="J35" s="78">
        <f t="shared" si="2"/>
        <v>20</v>
      </c>
      <c r="K35" s="87"/>
    </row>
    <row r="36" spans="1:13" ht="12.95" customHeight="1" x14ac:dyDescent="0.2">
      <c r="A36" s="121"/>
      <c r="B36" s="21" t="s">
        <v>92</v>
      </c>
      <c r="C36" s="13"/>
      <c r="D36" s="12"/>
      <c r="E36" s="11">
        <v>6112</v>
      </c>
      <c r="F36" s="11">
        <v>5901</v>
      </c>
      <c r="G36" s="14" t="s">
        <v>90</v>
      </c>
      <c r="H36" s="17">
        <v>130</v>
      </c>
      <c r="I36" s="40">
        <v>-5</v>
      </c>
      <c r="J36" s="17">
        <f t="shared" si="2"/>
        <v>125</v>
      </c>
      <c r="K36" s="87"/>
    </row>
    <row r="37" spans="1:13" ht="12.95" customHeight="1" x14ac:dyDescent="0.2">
      <c r="A37" s="121"/>
      <c r="B37" s="77" t="s">
        <v>104</v>
      </c>
      <c r="C37" s="72" t="s">
        <v>45</v>
      </c>
      <c r="D37" s="71"/>
      <c r="E37" s="73">
        <v>3419</v>
      </c>
      <c r="F37" s="73">
        <v>5222</v>
      </c>
      <c r="G37" s="74" t="s">
        <v>91</v>
      </c>
      <c r="H37" s="78">
        <v>0</v>
      </c>
      <c r="I37" s="79">
        <v>5</v>
      </c>
      <c r="J37" s="78">
        <f t="shared" si="2"/>
        <v>5</v>
      </c>
      <c r="K37" s="87"/>
    </row>
    <row r="38" spans="1:13" ht="12.95" customHeight="1" x14ac:dyDescent="0.2">
      <c r="A38" s="86" t="s">
        <v>61</v>
      </c>
      <c r="B38" s="21" t="s">
        <v>97</v>
      </c>
      <c r="C38" s="13"/>
      <c r="D38" s="12"/>
      <c r="E38" s="11">
        <v>5213</v>
      </c>
      <c r="F38" s="11">
        <v>5903</v>
      </c>
      <c r="G38" s="14"/>
      <c r="H38" s="17">
        <v>750</v>
      </c>
      <c r="I38" s="40">
        <v>1244.3699999999999</v>
      </c>
      <c r="J38" s="17">
        <f t="shared" si="2"/>
        <v>1994.37</v>
      </c>
      <c r="K38" s="88" t="s">
        <v>87</v>
      </c>
      <c r="L38" s="89"/>
      <c r="M38" s="89"/>
    </row>
    <row r="39" spans="1:13" ht="12.95" customHeight="1" x14ac:dyDescent="0.2">
      <c r="A39" s="119" t="s">
        <v>68</v>
      </c>
      <c r="B39" s="21" t="s">
        <v>70</v>
      </c>
      <c r="C39" s="13"/>
      <c r="D39" s="12"/>
      <c r="E39" s="11">
        <v>3412</v>
      </c>
      <c r="F39" s="11">
        <v>5169</v>
      </c>
      <c r="G39" s="14" t="s">
        <v>69</v>
      </c>
      <c r="H39" s="17">
        <v>475</v>
      </c>
      <c r="I39" s="40">
        <v>-53</v>
      </c>
      <c r="J39" s="17">
        <f t="shared" si="2"/>
        <v>422</v>
      </c>
    </row>
    <row r="40" spans="1:13" ht="12.95" customHeight="1" x14ac:dyDescent="0.2">
      <c r="A40" s="121"/>
      <c r="B40" s="77" t="s">
        <v>72</v>
      </c>
      <c r="C40" s="72" t="s">
        <v>45</v>
      </c>
      <c r="D40" s="71"/>
      <c r="E40" s="73">
        <v>3412</v>
      </c>
      <c r="F40" s="73">
        <v>5151</v>
      </c>
      <c r="G40" s="74" t="s">
        <v>69</v>
      </c>
      <c r="H40" s="78">
        <v>0</v>
      </c>
      <c r="I40" s="79">
        <v>33</v>
      </c>
      <c r="J40" s="78">
        <f t="shared" si="2"/>
        <v>33</v>
      </c>
    </row>
    <row r="41" spans="1:13" ht="12.95" customHeight="1" x14ac:dyDescent="0.2">
      <c r="A41" s="120"/>
      <c r="B41" s="77" t="s">
        <v>71</v>
      </c>
      <c r="C41" s="72" t="s">
        <v>45</v>
      </c>
      <c r="D41" s="71"/>
      <c r="E41" s="73">
        <v>3412</v>
      </c>
      <c r="F41" s="73">
        <v>5154</v>
      </c>
      <c r="G41" s="74" t="s">
        <v>69</v>
      </c>
      <c r="H41" s="78">
        <v>0</v>
      </c>
      <c r="I41" s="79">
        <v>20</v>
      </c>
      <c r="J41" s="78">
        <f t="shared" si="2"/>
        <v>20</v>
      </c>
    </row>
    <row r="42" spans="1:13" ht="12.95" customHeight="1" x14ac:dyDescent="0.2">
      <c r="A42" s="119" t="s">
        <v>73</v>
      </c>
      <c r="B42" s="21" t="s">
        <v>56</v>
      </c>
      <c r="C42" s="13"/>
      <c r="D42" s="12"/>
      <c r="E42" s="11">
        <v>6171</v>
      </c>
      <c r="F42" s="11">
        <v>5137</v>
      </c>
      <c r="G42" s="14"/>
      <c r="H42" s="17">
        <v>1432</v>
      </c>
      <c r="I42" s="40">
        <v>-40</v>
      </c>
      <c r="J42" s="17">
        <f t="shared" si="2"/>
        <v>1392</v>
      </c>
    </row>
    <row r="43" spans="1:13" ht="12.95" customHeight="1" x14ac:dyDescent="0.2">
      <c r="A43" s="120"/>
      <c r="B43" s="77" t="s">
        <v>57</v>
      </c>
      <c r="C43" s="72" t="s">
        <v>45</v>
      </c>
      <c r="D43" s="71"/>
      <c r="E43" s="73">
        <v>6171</v>
      </c>
      <c r="F43" s="73">
        <v>5123</v>
      </c>
      <c r="G43" s="74"/>
      <c r="H43" s="78">
        <v>0</v>
      </c>
      <c r="I43" s="79">
        <v>40</v>
      </c>
      <c r="J43" s="78">
        <f t="shared" si="2"/>
        <v>40</v>
      </c>
    </row>
    <row r="44" spans="1:13" ht="12.95" customHeight="1" x14ac:dyDescent="0.2">
      <c r="A44" s="119" t="s">
        <v>74</v>
      </c>
      <c r="B44" s="21" t="s">
        <v>75</v>
      </c>
      <c r="C44" s="13"/>
      <c r="D44" s="12"/>
      <c r="E44" s="11">
        <v>2219</v>
      </c>
      <c r="F44" s="11">
        <v>5171</v>
      </c>
      <c r="G44" s="14" t="s">
        <v>76</v>
      </c>
      <c r="H44" s="17">
        <v>3100</v>
      </c>
      <c r="I44" s="40">
        <v>-3100</v>
      </c>
      <c r="J44" s="17">
        <f t="shared" si="2"/>
        <v>0</v>
      </c>
    </row>
    <row r="45" spans="1:13" ht="12.95" customHeight="1" x14ac:dyDescent="0.2">
      <c r="A45" s="121"/>
      <c r="B45" s="71" t="s">
        <v>82</v>
      </c>
      <c r="C45" s="72" t="s">
        <v>45</v>
      </c>
      <c r="D45" s="71"/>
      <c r="E45" s="73">
        <v>5311</v>
      </c>
      <c r="F45" s="73">
        <v>5139</v>
      </c>
      <c r="G45" s="74" t="s">
        <v>81</v>
      </c>
      <c r="H45" s="78">
        <v>0</v>
      </c>
      <c r="I45" s="79">
        <v>52</v>
      </c>
      <c r="J45" s="78">
        <f t="shared" si="2"/>
        <v>52</v>
      </c>
    </row>
    <row r="46" spans="1:13" ht="12.95" customHeight="1" x14ac:dyDescent="0.2">
      <c r="A46" s="121"/>
      <c r="B46" s="71" t="s">
        <v>83</v>
      </c>
      <c r="C46" s="72" t="s">
        <v>45</v>
      </c>
      <c r="D46" s="71"/>
      <c r="E46" s="73">
        <v>5311</v>
      </c>
      <c r="F46" s="73">
        <v>5137</v>
      </c>
      <c r="G46" s="74" t="s">
        <v>81</v>
      </c>
      <c r="H46" s="78">
        <v>0</v>
      </c>
      <c r="I46" s="79">
        <v>1000</v>
      </c>
      <c r="J46" s="78">
        <f t="shared" si="2"/>
        <v>1000</v>
      </c>
    </row>
    <row r="47" spans="1:13" ht="12.95" customHeight="1" x14ac:dyDescent="0.2">
      <c r="A47" s="120"/>
      <c r="B47" s="71" t="s">
        <v>103</v>
      </c>
      <c r="C47" s="72" t="s">
        <v>45</v>
      </c>
      <c r="D47" s="71"/>
      <c r="E47" s="73">
        <v>5311</v>
      </c>
      <c r="F47" s="73">
        <v>5123</v>
      </c>
      <c r="G47" s="74" t="s">
        <v>81</v>
      </c>
      <c r="H47" s="78">
        <v>0</v>
      </c>
      <c r="I47" s="79">
        <v>29</v>
      </c>
      <c r="J47" s="78">
        <f t="shared" si="2"/>
        <v>29</v>
      </c>
    </row>
    <row r="48" spans="1:13" ht="12.95" customHeight="1" x14ac:dyDescent="0.2">
      <c r="A48" s="30"/>
      <c r="B48" s="35"/>
      <c r="C48" s="36"/>
      <c r="D48" s="36"/>
      <c r="E48" s="116" t="s">
        <v>21</v>
      </c>
      <c r="F48" s="117"/>
      <c r="G48" s="118"/>
      <c r="H48" s="44">
        <f>SUM(H14:H47)</f>
        <v>11772.220000000001</v>
      </c>
      <c r="I48" s="44">
        <f>SUM(I14:I47)</f>
        <v>-575.16999999999962</v>
      </c>
      <c r="J48" s="44">
        <f>SUM(J14:J47)</f>
        <v>11197.05</v>
      </c>
    </row>
    <row r="49" spans="1:10" ht="12.95" customHeight="1" x14ac:dyDescent="0.2">
      <c r="A49" s="45" t="s">
        <v>22</v>
      </c>
      <c r="B49" s="35"/>
      <c r="C49" s="36"/>
      <c r="D49" s="36"/>
      <c r="E49" s="37"/>
      <c r="F49" s="35"/>
      <c r="G49" s="35"/>
      <c r="H49" s="38"/>
      <c r="I49" s="38"/>
      <c r="J49" s="46"/>
    </row>
    <row r="50" spans="1:10" ht="12.95" customHeight="1" x14ac:dyDescent="0.2">
      <c r="A50" s="119" t="s">
        <v>13</v>
      </c>
      <c r="B50" s="77" t="s">
        <v>75</v>
      </c>
      <c r="C50" s="72" t="s">
        <v>45</v>
      </c>
      <c r="D50" s="73"/>
      <c r="E50" s="73">
        <v>2219</v>
      </c>
      <c r="F50" s="73">
        <v>6121</v>
      </c>
      <c r="G50" s="73">
        <v>2289</v>
      </c>
      <c r="H50" s="78">
        <v>0</v>
      </c>
      <c r="I50" s="79">
        <v>3100</v>
      </c>
      <c r="J50" s="78">
        <f t="shared" ref="J50:J54" si="3">H50+I50</f>
        <v>3100</v>
      </c>
    </row>
    <row r="51" spans="1:10" ht="12.95" customHeight="1" x14ac:dyDescent="0.2">
      <c r="A51" s="121"/>
      <c r="B51" s="18" t="s">
        <v>77</v>
      </c>
      <c r="C51" s="19"/>
      <c r="D51" s="19"/>
      <c r="E51" s="19">
        <v>3639</v>
      </c>
      <c r="F51" s="19">
        <v>6121</v>
      </c>
      <c r="G51" s="14" t="s">
        <v>78</v>
      </c>
      <c r="H51" s="42">
        <v>1200</v>
      </c>
      <c r="I51" s="43">
        <v>-30</v>
      </c>
      <c r="J51" s="17">
        <f t="shared" si="3"/>
        <v>1170</v>
      </c>
    </row>
    <row r="52" spans="1:10" ht="12.95" customHeight="1" x14ac:dyDescent="0.2">
      <c r="A52" s="121"/>
      <c r="B52" s="71" t="s">
        <v>79</v>
      </c>
      <c r="C52" s="72" t="s">
        <v>45</v>
      </c>
      <c r="D52" s="73"/>
      <c r="E52" s="73">
        <v>3113</v>
      </c>
      <c r="F52" s="73">
        <v>6121</v>
      </c>
      <c r="G52" s="73">
        <v>9219</v>
      </c>
      <c r="H52" s="78">
        <v>0</v>
      </c>
      <c r="I52" s="79">
        <v>30</v>
      </c>
      <c r="J52" s="78">
        <f t="shared" si="3"/>
        <v>30</v>
      </c>
    </row>
    <row r="53" spans="1:10" ht="12.95" customHeight="1" x14ac:dyDescent="0.2">
      <c r="A53" s="121"/>
      <c r="B53" s="12" t="s">
        <v>80</v>
      </c>
      <c r="C53" s="11"/>
      <c r="D53" s="11"/>
      <c r="E53" s="11">
        <v>5311</v>
      </c>
      <c r="F53" s="11">
        <v>6121</v>
      </c>
      <c r="G53" s="11">
        <v>9319</v>
      </c>
      <c r="H53" s="17">
        <v>2600</v>
      </c>
      <c r="I53" s="40">
        <v>-1381</v>
      </c>
      <c r="J53" s="17">
        <f t="shared" si="3"/>
        <v>1219</v>
      </c>
    </row>
    <row r="54" spans="1:10" ht="12.95" customHeight="1" x14ac:dyDescent="0.2">
      <c r="A54" s="121"/>
      <c r="B54" s="71" t="s">
        <v>84</v>
      </c>
      <c r="C54" s="72" t="s">
        <v>45</v>
      </c>
      <c r="D54" s="73"/>
      <c r="E54" s="73">
        <v>5311</v>
      </c>
      <c r="F54" s="73">
        <v>6122</v>
      </c>
      <c r="G54" s="73">
        <v>9319</v>
      </c>
      <c r="H54" s="78">
        <v>0</v>
      </c>
      <c r="I54" s="79">
        <v>300</v>
      </c>
      <c r="J54" s="78">
        <f t="shared" si="3"/>
        <v>300</v>
      </c>
    </row>
    <row r="55" spans="1:10" s="26" customFormat="1" ht="12.95" customHeight="1" x14ac:dyDescent="0.2">
      <c r="A55" s="120"/>
      <c r="B55" s="12" t="s">
        <v>85</v>
      </c>
      <c r="C55" s="13"/>
      <c r="D55" s="11"/>
      <c r="E55" s="11">
        <v>3113</v>
      </c>
      <c r="F55" s="11">
        <v>6121</v>
      </c>
      <c r="G55" s="14" t="s">
        <v>86</v>
      </c>
      <c r="H55" s="17">
        <v>150</v>
      </c>
      <c r="I55" s="40">
        <v>25.5</v>
      </c>
      <c r="J55" s="17">
        <f t="shared" ref="J55" si="4">H55+I55</f>
        <v>175.5</v>
      </c>
    </row>
    <row r="56" spans="1:10" ht="12.95" customHeight="1" x14ac:dyDescent="0.2">
      <c r="A56" s="32"/>
      <c r="B56" s="31"/>
      <c r="C56" s="32"/>
      <c r="D56" s="32"/>
      <c r="E56" s="115" t="s">
        <v>23</v>
      </c>
      <c r="F56" s="115"/>
      <c r="G56" s="115"/>
      <c r="H56" s="80">
        <f>SUM(H50:H55)</f>
        <v>3950</v>
      </c>
      <c r="I56" s="80">
        <f>SUM(I50:I55)</f>
        <v>2044.5</v>
      </c>
      <c r="J56" s="80">
        <f>SUM(J50:J55)</f>
        <v>5994.5</v>
      </c>
    </row>
    <row r="57" spans="1:10" ht="12.95" customHeight="1" x14ac:dyDescent="0.2">
      <c r="A57" s="28" t="s">
        <v>34</v>
      </c>
      <c r="B57" s="31"/>
      <c r="C57" s="32"/>
      <c r="D57" s="32"/>
      <c r="E57" s="63"/>
      <c r="F57" s="63"/>
      <c r="G57" s="63"/>
      <c r="H57" s="66"/>
      <c r="I57" s="67"/>
      <c r="J57" s="66"/>
    </row>
    <row r="58" spans="1:10" ht="12.95" customHeight="1" x14ac:dyDescent="0.2">
      <c r="A58" s="69" t="s">
        <v>13</v>
      </c>
      <c r="B58" s="12"/>
      <c r="C58" s="11"/>
      <c r="D58" s="11"/>
      <c r="E58" s="70"/>
      <c r="F58" s="70"/>
      <c r="G58" s="70"/>
      <c r="H58" s="22">
        <v>0</v>
      </c>
      <c r="I58" s="16">
        <v>0</v>
      </c>
      <c r="J58" s="22">
        <f>H58+I58</f>
        <v>0</v>
      </c>
    </row>
    <row r="59" spans="1:10" ht="12.75" customHeight="1" x14ac:dyDescent="0.2">
      <c r="A59" s="32"/>
      <c r="B59" s="31"/>
      <c r="C59" s="32"/>
      <c r="D59" s="32"/>
      <c r="E59" s="106" t="s">
        <v>35</v>
      </c>
      <c r="F59" s="107"/>
      <c r="G59" s="108"/>
      <c r="H59" s="64">
        <v>0</v>
      </c>
      <c r="I59" s="68">
        <f>SUM(I58:I58)</f>
        <v>0</v>
      </c>
      <c r="J59" s="29">
        <v>0</v>
      </c>
    </row>
    <row r="60" spans="1:10" ht="12.95" customHeight="1" x14ac:dyDescent="0.2">
      <c r="A60" s="32"/>
      <c r="B60" s="31"/>
      <c r="C60" s="32"/>
      <c r="D60" s="32"/>
      <c r="E60" s="47"/>
      <c r="F60" s="47"/>
      <c r="G60" s="48"/>
      <c r="H60" s="64"/>
      <c r="I60" s="65"/>
      <c r="J60" s="29"/>
    </row>
    <row r="61" spans="1:10" ht="12.95" customHeight="1" x14ac:dyDescent="0.2">
      <c r="B61" s="49" t="s">
        <v>33</v>
      </c>
      <c r="C61" s="36"/>
      <c r="D61" s="36"/>
      <c r="E61" s="112" t="s">
        <v>16</v>
      </c>
      <c r="F61" s="113"/>
      <c r="G61" s="113"/>
      <c r="H61" s="114"/>
      <c r="I61" s="43">
        <f>I9</f>
        <v>1469.33</v>
      </c>
      <c r="J61" s="43"/>
    </row>
    <row r="62" spans="1:10" ht="12.95" customHeight="1" x14ac:dyDescent="0.2">
      <c r="B62" s="35"/>
      <c r="C62" s="36"/>
      <c r="D62" s="36"/>
      <c r="E62" s="112" t="s">
        <v>24</v>
      </c>
      <c r="F62" s="113"/>
      <c r="G62" s="113"/>
      <c r="H62" s="114"/>
      <c r="I62" s="43">
        <f>I48+I10</f>
        <v>-575.16999999999962</v>
      </c>
      <c r="J62" s="18"/>
    </row>
    <row r="63" spans="1:10" ht="12.95" customHeight="1" x14ac:dyDescent="0.2">
      <c r="B63" s="35"/>
      <c r="C63" s="36"/>
      <c r="D63" s="36"/>
      <c r="E63" s="112" t="s">
        <v>25</v>
      </c>
      <c r="F63" s="113"/>
      <c r="G63" s="113"/>
      <c r="H63" s="114"/>
      <c r="I63" s="43">
        <f>I56+I11</f>
        <v>2044.5</v>
      </c>
      <c r="J63" s="42"/>
    </row>
    <row r="64" spans="1:10" ht="12.95" customHeight="1" x14ac:dyDescent="0.2">
      <c r="B64" s="35"/>
      <c r="C64" s="36"/>
      <c r="D64" s="36"/>
      <c r="E64" s="112" t="s">
        <v>26</v>
      </c>
      <c r="F64" s="113"/>
      <c r="G64" s="113"/>
      <c r="H64" s="114"/>
      <c r="I64" s="43">
        <f>I62+I63</f>
        <v>1469.3300000000004</v>
      </c>
      <c r="J64" s="42"/>
    </row>
    <row r="65" spans="2:10" ht="12.95" customHeight="1" x14ac:dyDescent="0.2">
      <c r="B65" s="35"/>
      <c r="C65" s="36"/>
      <c r="D65" s="36"/>
      <c r="E65" s="109" t="s">
        <v>27</v>
      </c>
      <c r="F65" s="110"/>
      <c r="G65" s="110"/>
      <c r="H65" s="111"/>
      <c r="I65" s="43">
        <f>I61-I64</f>
        <v>0</v>
      </c>
      <c r="J65" s="42"/>
    </row>
    <row r="66" spans="2:10" ht="12.95" customHeight="1" x14ac:dyDescent="0.2">
      <c r="B66" s="35"/>
      <c r="C66" s="36"/>
      <c r="D66" s="36"/>
      <c r="E66" s="109" t="s">
        <v>28</v>
      </c>
      <c r="F66" s="110"/>
      <c r="G66" s="110"/>
      <c r="H66" s="111"/>
      <c r="I66" s="43">
        <f>I59</f>
        <v>0</v>
      </c>
      <c r="J66" s="42"/>
    </row>
    <row r="67" spans="2:10" ht="12.95" customHeight="1" x14ac:dyDescent="0.2">
      <c r="E67" s="57" t="s">
        <v>29</v>
      </c>
      <c r="G67" s="35"/>
      <c r="H67" s="58">
        <v>43880</v>
      </c>
      <c r="J67" s="58">
        <v>43908</v>
      </c>
    </row>
    <row r="68" spans="2:10" ht="12.95" customHeight="1" x14ac:dyDescent="0.2">
      <c r="B68" s="49" t="s">
        <v>36</v>
      </c>
      <c r="C68" s="36"/>
      <c r="D68" s="36"/>
      <c r="E68" s="59" t="s">
        <v>30</v>
      </c>
      <c r="F68" s="50"/>
      <c r="G68" s="51"/>
      <c r="H68" s="60">
        <v>484973.78</v>
      </c>
      <c r="I68" s="43">
        <f>I61</f>
        <v>1469.33</v>
      </c>
      <c r="J68" s="43">
        <f>H68+I68</f>
        <v>486443.11000000004</v>
      </c>
    </row>
    <row r="69" spans="2:10" ht="12.95" customHeight="1" x14ac:dyDescent="0.2">
      <c r="B69" s="35"/>
      <c r="C69" s="36"/>
      <c r="D69" s="36"/>
      <c r="E69" s="52" t="s">
        <v>24</v>
      </c>
      <c r="F69" s="53"/>
      <c r="G69" s="41"/>
      <c r="H69" s="61">
        <v>364677.05</v>
      </c>
      <c r="I69" s="43">
        <f>I48+I10</f>
        <v>-575.16999999999962</v>
      </c>
      <c r="J69" s="42">
        <f>H69+I69</f>
        <v>364101.88</v>
      </c>
    </row>
    <row r="70" spans="2:10" ht="12.95" customHeight="1" x14ac:dyDescent="0.2">
      <c r="B70" s="35"/>
      <c r="C70" s="36"/>
      <c r="D70" s="36"/>
      <c r="E70" s="30" t="s">
        <v>25</v>
      </c>
      <c r="F70" s="35"/>
      <c r="G70" s="54"/>
      <c r="H70" s="61">
        <v>120296.73</v>
      </c>
      <c r="I70" s="43">
        <f>I56+I11</f>
        <v>2044.5</v>
      </c>
      <c r="J70" s="42">
        <f>H70+I70</f>
        <v>122341.23</v>
      </c>
    </row>
    <row r="71" spans="2:10" ht="12.95" customHeight="1" x14ac:dyDescent="0.2">
      <c r="B71" s="58" t="s">
        <v>41</v>
      </c>
      <c r="E71" s="55" t="s">
        <v>31</v>
      </c>
      <c r="F71" s="53"/>
      <c r="G71" s="41"/>
      <c r="H71" s="43">
        <f>H69+H70</f>
        <v>484973.77999999997</v>
      </c>
      <c r="I71" s="43">
        <f>SUM(I69:I70)</f>
        <v>1469.3300000000004</v>
      </c>
      <c r="J71" s="43">
        <f>SUM(J69:J70)</f>
        <v>486443.11</v>
      </c>
    </row>
    <row r="72" spans="2:10" ht="12.95" customHeight="1" x14ac:dyDescent="0.2">
      <c r="E72" s="30" t="s">
        <v>19</v>
      </c>
      <c r="F72" s="35"/>
      <c r="G72" s="54"/>
      <c r="H72" s="42">
        <f>H68-H71</f>
        <v>0</v>
      </c>
      <c r="I72" s="43">
        <f>I68-I71</f>
        <v>0</v>
      </c>
      <c r="J72" s="42">
        <f>J68-J71</f>
        <v>0</v>
      </c>
    </row>
    <row r="73" spans="2:10" ht="12.95" customHeight="1" x14ac:dyDescent="0.2">
      <c r="E73" s="55" t="s">
        <v>32</v>
      </c>
      <c r="F73" s="53"/>
      <c r="G73" s="41"/>
      <c r="H73" s="62">
        <v>0</v>
      </c>
      <c r="I73" s="43">
        <f>I66</f>
        <v>0</v>
      </c>
      <c r="J73" s="43">
        <f>H73+I73</f>
        <v>0</v>
      </c>
    </row>
    <row r="74" spans="2:10" ht="12.95" customHeight="1" x14ac:dyDescent="0.2"/>
    <row r="75" spans="2:10" ht="12.95" customHeight="1" x14ac:dyDescent="0.2"/>
  </sheetData>
  <mergeCells count="24">
    <mergeCell ref="E59:G59"/>
    <mergeCell ref="A14:A26"/>
    <mergeCell ref="E66:H66"/>
    <mergeCell ref="E61:H61"/>
    <mergeCell ref="E62:H62"/>
    <mergeCell ref="E63:H63"/>
    <mergeCell ref="E64:H64"/>
    <mergeCell ref="E65:H65"/>
    <mergeCell ref="E56:G56"/>
    <mergeCell ref="E48:G48"/>
    <mergeCell ref="A42:A43"/>
    <mergeCell ref="A39:A41"/>
    <mergeCell ref="A50:A55"/>
    <mergeCell ref="A44:A47"/>
    <mergeCell ref="A28:A37"/>
    <mergeCell ref="G2:G3"/>
    <mergeCell ref="E9:G9"/>
    <mergeCell ref="E10:G10"/>
    <mergeCell ref="E12:G12"/>
    <mergeCell ref="A5:A8"/>
    <mergeCell ref="F2:F3"/>
    <mergeCell ref="B2:B3"/>
    <mergeCell ref="E2:E3"/>
    <mergeCell ref="E11:G11"/>
  </mergeCells>
  <conditionalFormatting sqref="B1:B2">
    <cfRule type="expression" dxfId="95" priority="43" stopIfTrue="1">
      <formula>$K1="Z"</formula>
    </cfRule>
    <cfRule type="expression" dxfId="94" priority="44" stopIfTrue="1">
      <formula>$K1="T"</formula>
    </cfRule>
    <cfRule type="expression" dxfId="93" priority="45" stopIfTrue="1">
      <formula>$K1="Y"</formula>
    </cfRule>
  </conditionalFormatting>
  <conditionalFormatting sqref="B2">
    <cfRule type="expression" dxfId="92" priority="40" stopIfTrue="1">
      <formula>$K2="Z"</formula>
    </cfRule>
    <cfRule type="expression" dxfId="91" priority="41" stopIfTrue="1">
      <formula>$K2="T"</formula>
    </cfRule>
    <cfRule type="expression" dxfId="90" priority="42" stopIfTrue="1">
      <formula>$K2="Y"</formula>
    </cfRule>
  </conditionalFormatting>
  <conditionalFormatting sqref="C9:D11 B1:B2">
    <cfRule type="expression" dxfId="89" priority="37" stopIfTrue="1">
      <formula>#REF!="Z"</formula>
    </cfRule>
    <cfRule type="expression" dxfId="88" priority="38" stopIfTrue="1">
      <formula>#REF!="T"</formula>
    </cfRule>
    <cfRule type="expression" dxfId="87" priority="39" stopIfTrue="1">
      <formula>#REF!="Y"</formula>
    </cfRule>
  </conditionalFormatting>
  <conditionalFormatting sqref="H69">
    <cfRule type="expression" dxfId="86" priority="22" stopIfTrue="1">
      <formula>$J69="Z"</formula>
    </cfRule>
    <cfRule type="expression" dxfId="85" priority="23" stopIfTrue="1">
      <formula>$J69="T"</formula>
    </cfRule>
    <cfRule type="expression" dxfId="84" priority="24" stopIfTrue="1">
      <formula>$J69="Y"</formula>
    </cfRule>
  </conditionalFormatting>
  <conditionalFormatting sqref="H70">
    <cfRule type="expression" dxfId="83" priority="19" stopIfTrue="1">
      <formula>$J70="Z"</formula>
    </cfRule>
    <cfRule type="expression" dxfId="82" priority="20" stopIfTrue="1">
      <formula>$J70="T"</formula>
    </cfRule>
    <cfRule type="expression" dxfId="81" priority="21" stopIfTrue="1">
      <formula>$J70="Y"</formula>
    </cfRule>
  </conditionalFormatting>
  <conditionalFormatting sqref="H142">
    <cfRule type="expression" dxfId="80" priority="16" stopIfTrue="1">
      <formula>$J142="Z"</formula>
    </cfRule>
    <cfRule type="expression" dxfId="79" priority="17" stopIfTrue="1">
      <formula>$J142="T"</formula>
    </cfRule>
    <cfRule type="expression" dxfId="78" priority="18" stopIfTrue="1">
      <formula>$J142="Y"</formula>
    </cfRule>
  </conditionalFormatting>
  <conditionalFormatting sqref="H143">
    <cfRule type="expression" dxfId="77" priority="13" stopIfTrue="1">
      <formula>$J143="Z"</formula>
    </cfRule>
    <cfRule type="expression" dxfId="76" priority="14" stopIfTrue="1">
      <formula>$J143="T"</formula>
    </cfRule>
    <cfRule type="expression" dxfId="75" priority="15" stopIfTrue="1">
      <formula>$J143="Y"</formula>
    </cfRule>
  </conditionalFormatting>
  <conditionalFormatting sqref="H144">
    <cfRule type="expression" dxfId="74" priority="10" stopIfTrue="1">
      <formula>$J144="Z"</formula>
    </cfRule>
    <cfRule type="expression" dxfId="73" priority="11" stopIfTrue="1">
      <formula>$J144="T"</formula>
    </cfRule>
    <cfRule type="expression" dxfId="72" priority="12" stopIfTrue="1">
      <formula>$J144="Y"</formula>
    </cfRule>
  </conditionalFormatting>
  <conditionalFormatting sqref="H68">
    <cfRule type="expression" dxfId="71" priority="7" stopIfTrue="1">
      <formula>$J68="Z"</formula>
    </cfRule>
    <cfRule type="expression" dxfId="70" priority="8" stopIfTrue="1">
      <formula>$J68="T"</formula>
    </cfRule>
    <cfRule type="expression" dxfId="69" priority="9" stopIfTrue="1">
      <formula>$J68="Y"</formula>
    </cfRule>
  </conditionalFormatting>
  <conditionalFormatting sqref="H69">
    <cfRule type="expression" dxfId="68" priority="4" stopIfTrue="1">
      <formula>$J69="Z"</formula>
    </cfRule>
    <cfRule type="expression" dxfId="67" priority="5" stopIfTrue="1">
      <formula>$J69="T"</formula>
    </cfRule>
    <cfRule type="expression" dxfId="66" priority="6" stopIfTrue="1">
      <formula>$J69="Y"</formula>
    </cfRule>
  </conditionalFormatting>
  <conditionalFormatting sqref="H70">
    <cfRule type="expression" dxfId="65" priority="1" stopIfTrue="1">
      <formula>$J70="Z"</formula>
    </cfRule>
    <cfRule type="expression" dxfId="64" priority="2" stopIfTrue="1">
      <formula>$J70="T"</formula>
    </cfRule>
    <cfRule type="expression" dxfId="63" priority="3" stopIfTrue="1">
      <formula>$J70="Y"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workbookViewId="0">
      <selection activeCell="I48" sqref="I48"/>
    </sheetView>
  </sheetViews>
  <sheetFormatPr defaultRowHeight="12.75" x14ac:dyDescent="0.2"/>
  <cols>
    <col min="1" max="1" width="4.5703125" style="4" customWidth="1"/>
    <col min="2" max="2" width="70.42578125" style="4" customWidth="1"/>
    <col min="3" max="3" width="5.140625" style="56" customWidth="1"/>
    <col min="4" max="4" width="6.7109375" style="56" customWidth="1"/>
    <col min="5" max="5" width="6.140625" style="4" customWidth="1"/>
    <col min="6" max="7" width="6.7109375" style="4" customWidth="1"/>
    <col min="8" max="8" width="10.28515625" style="4" customWidth="1"/>
    <col min="9" max="9" width="9.42578125" style="4" customWidth="1"/>
    <col min="10" max="10" width="10" style="4" customWidth="1"/>
    <col min="11" max="16384" width="9.140625" style="4"/>
  </cols>
  <sheetData>
    <row r="1" spans="1:10" ht="15" x14ac:dyDescent="0.25">
      <c r="A1" s="1" t="s">
        <v>105</v>
      </c>
      <c r="B1" s="83"/>
      <c r="C1" s="3"/>
      <c r="D1" s="3"/>
      <c r="H1" s="83" t="s">
        <v>39</v>
      </c>
      <c r="I1" s="83"/>
      <c r="J1" s="1"/>
    </row>
    <row r="2" spans="1:10" s="83" customFormat="1" x14ac:dyDescent="0.2">
      <c r="A2" s="5" t="s">
        <v>0</v>
      </c>
      <c r="B2" s="100" t="s">
        <v>1</v>
      </c>
      <c r="C2" s="5"/>
      <c r="D2" s="5" t="s">
        <v>2</v>
      </c>
      <c r="E2" s="100" t="s">
        <v>3</v>
      </c>
      <c r="F2" s="100" t="s">
        <v>4</v>
      </c>
      <c r="G2" s="100" t="s">
        <v>5</v>
      </c>
      <c r="H2" s="5" t="s">
        <v>6</v>
      </c>
      <c r="I2" s="5" t="s">
        <v>7</v>
      </c>
      <c r="J2" s="5" t="s">
        <v>8</v>
      </c>
    </row>
    <row r="3" spans="1:10" s="83" customFormat="1" x14ac:dyDescent="0.2">
      <c r="A3" s="6" t="s">
        <v>9</v>
      </c>
      <c r="B3" s="101"/>
      <c r="C3" s="6"/>
      <c r="D3" s="6" t="s">
        <v>10</v>
      </c>
      <c r="E3" s="101"/>
      <c r="F3" s="101"/>
      <c r="G3" s="101"/>
      <c r="H3" s="6" t="s">
        <v>11</v>
      </c>
      <c r="I3" s="6" t="s">
        <v>37</v>
      </c>
      <c r="J3" s="6" t="s">
        <v>11</v>
      </c>
    </row>
    <row r="4" spans="1:10" x14ac:dyDescent="0.2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x14ac:dyDescent="0.2">
      <c r="A5" s="105" t="s">
        <v>13</v>
      </c>
      <c r="B5" s="85" t="s">
        <v>118</v>
      </c>
      <c r="C5" s="72" t="s">
        <v>45</v>
      </c>
      <c r="D5" s="73">
        <v>13305</v>
      </c>
      <c r="E5" s="73"/>
      <c r="F5" s="73">
        <v>4122</v>
      </c>
      <c r="G5" s="74" t="s">
        <v>109</v>
      </c>
      <c r="H5" s="75">
        <v>0</v>
      </c>
      <c r="I5" s="76">
        <v>443.01</v>
      </c>
      <c r="J5" s="78">
        <f>H5+I5</f>
        <v>443.01</v>
      </c>
    </row>
    <row r="6" spans="1:10" x14ac:dyDescent="0.2">
      <c r="A6" s="105"/>
      <c r="B6" s="85" t="s">
        <v>119</v>
      </c>
      <c r="C6" s="72" t="s">
        <v>45</v>
      </c>
      <c r="D6" s="73">
        <v>13305</v>
      </c>
      <c r="E6" s="73">
        <v>4356</v>
      </c>
      <c r="F6" s="73">
        <v>5336</v>
      </c>
      <c r="G6" s="74" t="s">
        <v>109</v>
      </c>
      <c r="H6" s="75">
        <v>0</v>
      </c>
      <c r="I6" s="76">
        <v>443.01</v>
      </c>
      <c r="J6" s="78">
        <f t="shared" ref="J6:J16" si="0">H6+I6</f>
        <v>443.01</v>
      </c>
    </row>
    <row r="7" spans="1:10" x14ac:dyDescent="0.2">
      <c r="A7" s="105"/>
      <c r="B7" s="85" t="s">
        <v>120</v>
      </c>
      <c r="C7" s="72" t="s">
        <v>45</v>
      </c>
      <c r="D7" s="73">
        <v>13305</v>
      </c>
      <c r="E7" s="73"/>
      <c r="F7" s="73">
        <v>4122</v>
      </c>
      <c r="G7" s="74" t="s">
        <v>110</v>
      </c>
      <c r="H7" s="75">
        <v>0</v>
      </c>
      <c r="I7" s="76">
        <v>5276.98</v>
      </c>
      <c r="J7" s="78">
        <f t="shared" si="0"/>
        <v>5276.98</v>
      </c>
    </row>
    <row r="8" spans="1:10" x14ac:dyDescent="0.2">
      <c r="A8" s="105"/>
      <c r="B8" s="85" t="s">
        <v>121</v>
      </c>
      <c r="C8" s="72" t="s">
        <v>45</v>
      </c>
      <c r="D8" s="73">
        <v>13305</v>
      </c>
      <c r="E8" s="73">
        <v>4350</v>
      </c>
      <c r="F8" s="73">
        <v>5336</v>
      </c>
      <c r="G8" s="74" t="s">
        <v>110</v>
      </c>
      <c r="H8" s="75">
        <v>0</v>
      </c>
      <c r="I8" s="76">
        <v>5276.98</v>
      </c>
      <c r="J8" s="78">
        <f t="shared" si="0"/>
        <v>5276.98</v>
      </c>
    </row>
    <row r="9" spans="1:10" x14ac:dyDescent="0.2">
      <c r="A9" s="105"/>
      <c r="B9" s="85" t="s">
        <v>116</v>
      </c>
      <c r="C9" s="72" t="s">
        <v>45</v>
      </c>
      <c r="D9" s="73">
        <v>13305</v>
      </c>
      <c r="E9" s="73"/>
      <c r="F9" s="73">
        <v>4122</v>
      </c>
      <c r="G9" s="74" t="s">
        <v>111</v>
      </c>
      <c r="H9" s="75">
        <v>0</v>
      </c>
      <c r="I9" s="76">
        <v>1344</v>
      </c>
      <c r="J9" s="78">
        <f t="shared" si="0"/>
        <v>1344</v>
      </c>
    </row>
    <row r="10" spans="1:10" x14ac:dyDescent="0.2">
      <c r="A10" s="105"/>
      <c r="B10" s="85" t="s">
        <v>117</v>
      </c>
      <c r="C10" s="72" t="s">
        <v>45</v>
      </c>
      <c r="D10" s="73">
        <v>13305</v>
      </c>
      <c r="E10" s="73">
        <v>4351</v>
      </c>
      <c r="F10" s="73">
        <v>5336</v>
      </c>
      <c r="G10" s="74" t="s">
        <v>111</v>
      </c>
      <c r="H10" s="75">
        <v>0</v>
      </c>
      <c r="I10" s="76">
        <v>1344</v>
      </c>
      <c r="J10" s="78">
        <f t="shared" si="0"/>
        <v>1344</v>
      </c>
    </row>
    <row r="11" spans="1:10" x14ac:dyDescent="0.2">
      <c r="A11" s="105"/>
      <c r="B11" s="85" t="s">
        <v>122</v>
      </c>
      <c r="C11" s="72" t="s">
        <v>45</v>
      </c>
      <c r="D11" s="73">
        <v>13305</v>
      </c>
      <c r="E11" s="73"/>
      <c r="F11" s="73">
        <v>4122</v>
      </c>
      <c r="G11" s="74" t="s">
        <v>112</v>
      </c>
      <c r="H11" s="75">
        <v>0</v>
      </c>
      <c r="I11" s="76">
        <v>6840.52</v>
      </c>
      <c r="J11" s="78">
        <f t="shared" si="0"/>
        <v>6840.52</v>
      </c>
    </row>
    <row r="12" spans="1:10" x14ac:dyDescent="0.2">
      <c r="A12" s="105"/>
      <c r="B12" s="85" t="s">
        <v>123</v>
      </c>
      <c r="C12" s="72" t="s">
        <v>45</v>
      </c>
      <c r="D12" s="73">
        <v>13305</v>
      </c>
      <c r="E12" s="73">
        <v>4350</v>
      </c>
      <c r="F12" s="73">
        <v>5336</v>
      </c>
      <c r="G12" s="74" t="s">
        <v>112</v>
      </c>
      <c r="H12" s="75">
        <v>0</v>
      </c>
      <c r="I12" s="76">
        <v>6840.52</v>
      </c>
      <c r="J12" s="78">
        <f t="shared" si="0"/>
        <v>6840.52</v>
      </c>
    </row>
    <row r="13" spans="1:10" x14ac:dyDescent="0.2">
      <c r="A13" s="105"/>
      <c r="B13" s="85" t="s">
        <v>124</v>
      </c>
      <c r="C13" s="72" t="s">
        <v>45</v>
      </c>
      <c r="D13" s="73">
        <v>13305</v>
      </c>
      <c r="E13" s="73"/>
      <c r="F13" s="73">
        <v>4122</v>
      </c>
      <c r="G13" s="74" t="s">
        <v>113</v>
      </c>
      <c r="H13" s="75">
        <v>0</v>
      </c>
      <c r="I13" s="76">
        <v>724.8</v>
      </c>
      <c r="J13" s="78">
        <f t="shared" si="0"/>
        <v>724.8</v>
      </c>
    </row>
    <row r="14" spans="1:10" x14ac:dyDescent="0.2">
      <c r="A14" s="105"/>
      <c r="B14" s="85" t="s">
        <v>125</v>
      </c>
      <c r="C14" s="72" t="s">
        <v>45</v>
      </c>
      <c r="D14" s="73">
        <v>13305</v>
      </c>
      <c r="E14" s="73">
        <v>4359</v>
      </c>
      <c r="F14" s="73">
        <v>5336</v>
      </c>
      <c r="G14" s="74" t="s">
        <v>113</v>
      </c>
      <c r="H14" s="75">
        <v>0</v>
      </c>
      <c r="I14" s="76">
        <v>724.8</v>
      </c>
      <c r="J14" s="78">
        <f t="shared" si="0"/>
        <v>724.8</v>
      </c>
    </row>
    <row r="15" spans="1:10" x14ac:dyDescent="0.2">
      <c r="A15" s="105"/>
      <c r="B15" s="85" t="s">
        <v>129</v>
      </c>
      <c r="C15" s="72" t="s">
        <v>45</v>
      </c>
      <c r="D15" s="73">
        <v>13305</v>
      </c>
      <c r="E15" s="73"/>
      <c r="F15" s="73">
        <v>4122</v>
      </c>
      <c r="G15" s="74" t="s">
        <v>114</v>
      </c>
      <c r="H15" s="75">
        <v>0</v>
      </c>
      <c r="I15" s="76">
        <v>3595.2</v>
      </c>
      <c r="J15" s="78">
        <f t="shared" si="0"/>
        <v>3595.2</v>
      </c>
    </row>
    <row r="16" spans="1:10" x14ac:dyDescent="0.2">
      <c r="A16" s="105"/>
      <c r="B16" s="85" t="s">
        <v>126</v>
      </c>
      <c r="C16" s="72" t="s">
        <v>45</v>
      </c>
      <c r="D16" s="73">
        <v>13305</v>
      </c>
      <c r="E16" s="73">
        <v>4357</v>
      </c>
      <c r="F16" s="73">
        <v>5336</v>
      </c>
      <c r="G16" s="74" t="s">
        <v>114</v>
      </c>
      <c r="H16" s="75">
        <v>0</v>
      </c>
      <c r="I16" s="76">
        <v>3595.2</v>
      </c>
      <c r="J16" s="78">
        <f t="shared" si="0"/>
        <v>3595.2</v>
      </c>
    </row>
    <row r="17" spans="1:12" x14ac:dyDescent="0.2">
      <c r="A17" s="105"/>
      <c r="B17" s="85" t="s">
        <v>127</v>
      </c>
      <c r="C17" s="72" t="s">
        <v>45</v>
      </c>
      <c r="D17" s="73">
        <v>13305</v>
      </c>
      <c r="E17" s="73"/>
      <c r="F17" s="73">
        <v>4122</v>
      </c>
      <c r="G17" s="74" t="s">
        <v>115</v>
      </c>
      <c r="H17" s="75">
        <v>0</v>
      </c>
      <c r="I17" s="76">
        <v>724.8</v>
      </c>
      <c r="J17" s="78">
        <f t="shared" ref="J17:J18" si="1">H17+I17</f>
        <v>724.8</v>
      </c>
    </row>
    <row r="18" spans="1:12" x14ac:dyDescent="0.2">
      <c r="A18" s="105"/>
      <c r="B18" s="85" t="s">
        <v>128</v>
      </c>
      <c r="C18" s="72" t="s">
        <v>45</v>
      </c>
      <c r="D18" s="73">
        <v>13305</v>
      </c>
      <c r="E18" s="73">
        <v>4359</v>
      </c>
      <c r="F18" s="73">
        <v>5336</v>
      </c>
      <c r="G18" s="74" t="s">
        <v>115</v>
      </c>
      <c r="H18" s="75">
        <v>0</v>
      </c>
      <c r="I18" s="76">
        <v>724.8</v>
      </c>
      <c r="J18" s="78">
        <f t="shared" si="1"/>
        <v>724.8</v>
      </c>
    </row>
    <row r="19" spans="1:12" s="26" customFormat="1" x14ac:dyDescent="0.2">
      <c r="A19" s="23"/>
      <c r="B19" s="24"/>
      <c r="C19" s="25"/>
      <c r="D19" s="25"/>
      <c r="E19" s="102" t="s">
        <v>16</v>
      </c>
      <c r="F19" s="102"/>
      <c r="G19" s="102"/>
      <c r="H19" s="15">
        <f>H5+H7+H9+H11+H13+H15+H17</f>
        <v>0</v>
      </c>
      <c r="I19" s="15">
        <f t="shared" ref="I19:J19" si="2">I5+I7+I9+I11+I13+I15+I17</f>
        <v>18949.309999999998</v>
      </c>
      <c r="J19" s="15">
        <f t="shared" si="2"/>
        <v>18949.309999999998</v>
      </c>
    </row>
    <row r="20" spans="1:12" s="26" customFormat="1" x14ac:dyDescent="0.2">
      <c r="A20" s="23"/>
      <c r="B20" s="27" t="s">
        <v>40</v>
      </c>
      <c r="C20" s="25"/>
      <c r="D20" s="25"/>
      <c r="E20" s="103" t="s">
        <v>17</v>
      </c>
      <c r="F20" s="103"/>
      <c r="G20" s="103"/>
      <c r="H20" s="15">
        <f>H6+H8+H10+H12+H14+H16+H18</f>
        <v>0</v>
      </c>
      <c r="I20" s="15">
        <f t="shared" ref="I20:J20" si="3">I6+I8+I10+I12+I14+I16+I18</f>
        <v>18949.309999999998</v>
      </c>
      <c r="J20" s="15">
        <f t="shared" si="3"/>
        <v>18949.309999999998</v>
      </c>
    </row>
    <row r="21" spans="1:12" s="26" customFormat="1" x14ac:dyDescent="0.2">
      <c r="A21" s="23"/>
      <c r="B21" s="28"/>
      <c r="C21" s="25"/>
      <c r="D21" s="25"/>
      <c r="E21" s="104" t="s">
        <v>18</v>
      </c>
      <c r="F21" s="104"/>
      <c r="G21" s="104"/>
      <c r="H21" s="29">
        <v>0</v>
      </c>
      <c r="I21" s="81">
        <v>0</v>
      </c>
      <c r="J21" s="29">
        <v>0</v>
      </c>
    </row>
    <row r="22" spans="1:12" x14ac:dyDescent="0.2">
      <c r="A22" s="30"/>
      <c r="B22" s="31"/>
      <c r="C22" s="32"/>
      <c r="D22" s="32"/>
      <c r="E22" s="104" t="s">
        <v>19</v>
      </c>
      <c r="F22" s="104"/>
      <c r="G22" s="104"/>
      <c r="H22" s="33">
        <f>H19-H20-H21</f>
        <v>0</v>
      </c>
      <c r="I22" s="33">
        <f>I19-I20-I21</f>
        <v>0</v>
      </c>
      <c r="J22" s="33">
        <f>J19-J20-J21</f>
        <v>0</v>
      </c>
    </row>
    <row r="23" spans="1:12" x14ac:dyDescent="0.2">
      <c r="A23" s="34" t="s">
        <v>20</v>
      </c>
      <c r="B23" s="35"/>
      <c r="C23" s="36"/>
      <c r="D23" s="36"/>
      <c r="E23" s="37"/>
      <c r="F23" s="35"/>
      <c r="G23" s="35"/>
      <c r="H23" s="38"/>
      <c r="I23" s="38"/>
      <c r="J23" s="39"/>
    </row>
    <row r="24" spans="1:12" ht="12.95" customHeight="1" x14ac:dyDescent="0.2">
      <c r="A24" s="119" t="s">
        <v>13</v>
      </c>
      <c r="B24" s="21" t="s">
        <v>97</v>
      </c>
      <c r="C24" s="13"/>
      <c r="D24" s="12"/>
      <c r="E24" s="11">
        <v>5213</v>
      </c>
      <c r="F24" s="11">
        <v>5903</v>
      </c>
      <c r="G24" s="14"/>
      <c r="H24" s="17">
        <v>1994.37</v>
      </c>
      <c r="I24" s="40">
        <v>-500</v>
      </c>
      <c r="J24" s="17">
        <f t="shared" ref="J24:J29" si="4">H24+I24</f>
        <v>1494.37</v>
      </c>
      <c r="K24" s="89"/>
      <c r="L24" s="89"/>
    </row>
    <row r="25" spans="1:12" ht="12.95" customHeight="1" x14ac:dyDescent="0.2">
      <c r="A25" s="121"/>
      <c r="B25" s="77" t="s">
        <v>130</v>
      </c>
      <c r="C25" s="72" t="s">
        <v>45</v>
      </c>
      <c r="D25" s="71"/>
      <c r="E25" s="73">
        <v>5213</v>
      </c>
      <c r="F25" s="73">
        <v>5137</v>
      </c>
      <c r="G25" s="74" t="s">
        <v>106</v>
      </c>
      <c r="H25" s="78">
        <v>0</v>
      </c>
      <c r="I25" s="79">
        <v>100</v>
      </c>
      <c r="J25" s="78">
        <f t="shared" si="4"/>
        <v>100</v>
      </c>
    </row>
    <row r="26" spans="1:12" ht="12.95" customHeight="1" x14ac:dyDescent="0.2">
      <c r="A26" s="121"/>
      <c r="B26" s="77" t="s">
        <v>107</v>
      </c>
      <c r="C26" s="72" t="s">
        <v>45</v>
      </c>
      <c r="D26" s="71"/>
      <c r="E26" s="73">
        <v>5213</v>
      </c>
      <c r="F26" s="73">
        <v>5175</v>
      </c>
      <c r="G26" s="74" t="s">
        <v>106</v>
      </c>
      <c r="H26" s="78">
        <v>0</v>
      </c>
      <c r="I26" s="79">
        <v>100</v>
      </c>
      <c r="J26" s="78">
        <f t="shared" si="4"/>
        <v>100</v>
      </c>
    </row>
    <row r="27" spans="1:12" ht="12.95" customHeight="1" x14ac:dyDescent="0.2">
      <c r="A27" s="121"/>
      <c r="B27" s="77" t="s">
        <v>108</v>
      </c>
      <c r="C27" s="72" t="s">
        <v>45</v>
      </c>
      <c r="D27" s="71"/>
      <c r="E27" s="73">
        <v>5213</v>
      </c>
      <c r="F27" s="73">
        <v>5169</v>
      </c>
      <c r="G27" s="74" t="s">
        <v>106</v>
      </c>
      <c r="H27" s="78">
        <v>0</v>
      </c>
      <c r="I27" s="79">
        <v>100</v>
      </c>
      <c r="J27" s="78">
        <f t="shared" si="4"/>
        <v>100</v>
      </c>
    </row>
    <row r="28" spans="1:12" ht="12.95" customHeight="1" x14ac:dyDescent="0.2">
      <c r="A28" s="121"/>
      <c r="B28" s="77" t="s">
        <v>135</v>
      </c>
      <c r="C28" s="72" t="s">
        <v>45</v>
      </c>
      <c r="D28" s="71"/>
      <c r="E28" s="73">
        <v>5213</v>
      </c>
      <c r="F28" s="73">
        <v>5131</v>
      </c>
      <c r="G28" s="74" t="s">
        <v>106</v>
      </c>
      <c r="H28" s="78">
        <v>0</v>
      </c>
      <c r="I28" s="79">
        <v>100</v>
      </c>
      <c r="J28" s="78">
        <f t="shared" si="4"/>
        <v>100</v>
      </c>
    </row>
    <row r="29" spans="1:12" ht="12.95" customHeight="1" x14ac:dyDescent="0.2">
      <c r="A29" s="120"/>
      <c r="B29" s="71" t="s">
        <v>134</v>
      </c>
      <c r="C29" s="72" t="s">
        <v>45</v>
      </c>
      <c r="D29" s="71"/>
      <c r="E29" s="73">
        <v>5213</v>
      </c>
      <c r="F29" s="73">
        <v>5139</v>
      </c>
      <c r="G29" s="74" t="s">
        <v>106</v>
      </c>
      <c r="H29" s="78">
        <v>0</v>
      </c>
      <c r="I29" s="79">
        <v>100</v>
      </c>
      <c r="J29" s="78">
        <f t="shared" si="4"/>
        <v>100</v>
      </c>
    </row>
    <row r="30" spans="1:12" ht="12.95" customHeight="1" x14ac:dyDescent="0.2">
      <c r="A30" s="30"/>
      <c r="B30" s="90"/>
      <c r="C30" s="91"/>
      <c r="D30" s="91"/>
      <c r="E30" s="122" t="s">
        <v>21</v>
      </c>
      <c r="F30" s="123"/>
      <c r="G30" s="124"/>
      <c r="H30" s="92">
        <f>SUM(H24:H29)</f>
        <v>1994.37</v>
      </c>
      <c r="I30" s="92">
        <f>SUM(I24:I29)</f>
        <v>0</v>
      </c>
      <c r="J30" s="92">
        <f>SUM(J24:J29)</f>
        <v>1994.37</v>
      </c>
    </row>
    <row r="31" spans="1:12" x14ac:dyDescent="0.2">
      <c r="A31" s="45" t="s">
        <v>22</v>
      </c>
      <c r="B31" s="90"/>
      <c r="C31" s="91"/>
      <c r="D31" s="91"/>
      <c r="E31" s="93"/>
      <c r="F31" s="90"/>
      <c r="G31" s="90"/>
      <c r="H31" s="94"/>
      <c r="I31" s="94"/>
      <c r="J31" s="95"/>
    </row>
    <row r="32" spans="1:12" x14ac:dyDescent="0.2">
      <c r="A32" s="119" t="s">
        <v>13</v>
      </c>
      <c r="B32" s="21" t="s">
        <v>132</v>
      </c>
      <c r="C32" s="13"/>
      <c r="D32" s="11"/>
      <c r="E32" s="11">
        <v>3639</v>
      </c>
      <c r="F32" s="11">
        <v>6121</v>
      </c>
      <c r="G32" s="14" t="s">
        <v>78</v>
      </c>
      <c r="H32" s="17">
        <v>1170</v>
      </c>
      <c r="I32" s="40">
        <v>-150</v>
      </c>
      <c r="J32" s="17">
        <f t="shared" ref="J32:J33" si="5">H32+I32</f>
        <v>1020</v>
      </c>
    </row>
    <row r="33" spans="1:10" s="26" customFormat="1" x14ac:dyDescent="0.2">
      <c r="A33" s="120"/>
      <c r="B33" s="71" t="s">
        <v>133</v>
      </c>
      <c r="C33" s="72"/>
      <c r="D33" s="73"/>
      <c r="E33" s="73">
        <v>3745</v>
      </c>
      <c r="F33" s="73">
        <v>6119</v>
      </c>
      <c r="G33" s="74" t="s">
        <v>131</v>
      </c>
      <c r="H33" s="78">
        <v>0</v>
      </c>
      <c r="I33" s="79">
        <v>150</v>
      </c>
      <c r="J33" s="78">
        <f t="shared" si="5"/>
        <v>150</v>
      </c>
    </row>
    <row r="34" spans="1:10" x14ac:dyDescent="0.2">
      <c r="A34" s="96"/>
      <c r="B34" s="31"/>
      <c r="C34" s="32"/>
      <c r="D34" s="32"/>
      <c r="E34" s="115" t="s">
        <v>23</v>
      </c>
      <c r="F34" s="115"/>
      <c r="G34" s="115"/>
      <c r="H34" s="80">
        <f>SUM(H32:H33)</f>
        <v>1170</v>
      </c>
      <c r="I34" s="80">
        <f>SUM(I32:I33)</f>
        <v>0</v>
      </c>
      <c r="J34" s="80">
        <f>SUM(J32:J33)</f>
        <v>1170</v>
      </c>
    </row>
    <row r="35" spans="1:10" x14ac:dyDescent="0.2">
      <c r="A35" s="97" t="s">
        <v>34</v>
      </c>
      <c r="B35" s="31"/>
      <c r="C35" s="32"/>
      <c r="D35" s="32"/>
      <c r="E35" s="63"/>
      <c r="F35" s="63"/>
      <c r="G35" s="63"/>
      <c r="H35" s="66"/>
      <c r="I35" s="67"/>
      <c r="J35" s="98"/>
    </row>
    <row r="36" spans="1:10" x14ac:dyDescent="0.2">
      <c r="A36" s="69" t="s">
        <v>13</v>
      </c>
      <c r="B36" s="12"/>
      <c r="C36" s="11"/>
      <c r="D36" s="11"/>
      <c r="E36" s="70"/>
      <c r="F36" s="70"/>
      <c r="G36" s="70"/>
      <c r="H36" s="22">
        <v>0</v>
      </c>
      <c r="I36" s="16">
        <v>0</v>
      </c>
      <c r="J36" s="22">
        <f>H36+I36</f>
        <v>0</v>
      </c>
    </row>
    <row r="37" spans="1:10" x14ac:dyDescent="0.2">
      <c r="A37" s="32"/>
      <c r="B37" s="31"/>
      <c r="C37" s="32"/>
      <c r="D37" s="32"/>
      <c r="E37" s="106" t="s">
        <v>35</v>
      </c>
      <c r="F37" s="107"/>
      <c r="G37" s="108"/>
      <c r="H37" s="64">
        <v>0</v>
      </c>
      <c r="I37" s="68">
        <f>SUM(I36:I36)</f>
        <v>0</v>
      </c>
      <c r="J37" s="29">
        <v>0</v>
      </c>
    </row>
    <row r="38" spans="1:10" x14ac:dyDescent="0.2">
      <c r="A38" s="32"/>
      <c r="B38" s="31"/>
      <c r="C38" s="32"/>
      <c r="D38" s="32"/>
      <c r="E38" s="47"/>
      <c r="F38" s="47"/>
      <c r="G38" s="48"/>
      <c r="H38" s="64"/>
      <c r="I38" s="65"/>
      <c r="J38" s="29"/>
    </row>
    <row r="39" spans="1:10" x14ac:dyDescent="0.2">
      <c r="B39" s="49" t="s">
        <v>33</v>
      </c>
      <c r="C39" s="36"/>
      <c r="D39" s="36"/>
      <c r="E39" s="112" t="s">
        <v>16</v>
      </c>
      <c r="F39" s="113"/>
      <c r="G39" s="113"/>
      <c r="H39" s="114"/>
      <c r="I39" s="43">
        <f>I19</f>
        <v>18949.309999999998</v>
      </c>
      <c r="J39" s="43"/>
    </row>
    <row r="40" spans="1:10" x14ac:dyDescent="0.2">
      <c r="B40" s="35"/>
      <c r="C40" s="36"/>
      <c r="D40" s="36"/>
      <c r="E40" s="112" t="s">
        <v>24</v>
      </c>
      <c r="F40" s="113"/>
      <c r="G40" s="113"/>
      <c r="H40" s="114"/>
      <c r="I40" s="43">
        <f>I30+I20</f>
        <v>18949.309999999998</v>
      </c>
      <c r="J40" s="18"/>
    </row>
    <row r="41" spans="1:10" x14ac:dyDescent="0.2">
      <c r="B41" s="35"/>
      <c r="C41" s="36"/>
      <c r="D41" s="36"/>
      <c r="E41" s="112" t="s">
        <v>25</v>
      </c>
      <c r="F41" s="113"/>
      <c r="G41" s="113"/>
      <c r="H41" s="114"/>
      <c r="I41" s="43">
        <f>I34+I21</f>
        <v>0</v>
      </c>
      <c r="J41" s="42"/>
    </row>
    <row r="42" spans="1:10" x14ac:dyDescent="0.2">
      <c r="B42" s="35"/>
      <c r="C42" s="36"/>
      <c r="D42" s="36"/>
      <c r="E42" s="112" t="s">
        <v>26</v>
      </c>
      <c r="F42" s="113"/>
      <c r="G42" s="113"/>
      <c r="H42" s="114"/>
      <c r="I42" s="43">
        <f>I40+I41</f>
        <v>18949.309999999998</v>
      </c>
      <c r="J42" s="42"/>
    </row>
    <row r="43" spans="1:10" x14ac:dyDescent="0.2">
      <c r="B43" s="35"/>
      <c r="C43" s="36"/>
      <c r="D43" s="36"/>
      <c r="E43" s="109" t="s">
        <v>27</v>
      </c>
      <c r="F43" s="110"/>
      <c r="G43" s="110"/>
      <c r="H43" s="111"/>
      <c r="I43" s="43">
        <f>I39-I42</f>
        <v>0</v>
      </c>
      <c r="J43" s="42"/>
    </row>
    <row r="44" spans="1:10" x14ac:dyDescent="0.2">
      <c r="B44" s="35"/>
      <c r="C44" s="36"/>
      <c r="D44" s="36"/>
      <c r="E44" s="109" t="s">
        <v>28</v>
      </c>
      <c r="F44" s="110"/>
      <c r="G44" s="110"/>
      <c r="H44" s="111"/>
      <c r="I44" s="43">
        <f>I37</f>
        <v>0</v>
      </c>
      <c r="J44" s="42"/>
    </row>
    <row r="45" spans="1:10" x14ac:dyDescent="0.2">
      <c r="E45" s="57" t="s">
        <v>29</v>
      </c>
      <c r="G45" s="35"/>
      <c r="H45" s="58">
        <v>43908</v>
      </c>
      <c r="J45" s="58">
        <v>43908</v>
      </c>
    </row>
    <row r="46" spans="1:10" x14ac:dyDescent="0.2">
      <c r="B46" s="49" t="s">
        <v>36</v>
      </c>
      <c r="C46" s="36"/>
      <c r="D46" s="36"/>
      <c r="E46" s="59" t="s">
        <v>30</v>
      </c>
      <c r="F46" s="50"/>
      <c r="G46" s="51"/>
      <c r="H46" s="60">
        <v>486443.11</v>
      </c>
      <c r="I46" s="43">
        <f>I39</f>
        <v>18949.309999999998</v>
      </c>
      <c r="J46" s="43">
        <f>H46+I46</f>
        <v>505392.42</v>
      </c>
    </row>
    <row r="47" spans="1:10" x14ac:dyDescent="0.2">
      <c r="B47" s="35"/>
      <c r="C47" s="36"/>
      <c r="D47" s="36"/>
      <c r="E47" s="52" t="s">
        <v>24</v>
      </c>
      <c r="F47" s="53"/>
      <c r="G47" s="41"/>
      <c r="H47" s="61">
        <v>364101.88</v>
      </c>
      <c r="I47" s="43">
        <f>I30+I20</f>
        <v>18949.309999999998</v>
      </c>
      <c r="J47" s="42">
        <f>H47+I47</f>
        <v>383051.19</v>
      </c>
    </row>
    <row r="48" spans="1:10" x14ac:dyDescent="0.2">
      <c r="B48" s="35"/>
      <c r="C48" s="36"/>
      <c r="D48" s="36"/>
      <c r="E48" s="30" t="s">
        <v>25</v>
      </c>
      <c r="F48" s="35"/>
      <c r="G48" s="54"/>
      <c r="H48" s="61">
        <v>122341.23</v>
      </c>
      <c r="I48" s="43">
        <f>I34+I21</f>
        <v>0</v>
      </c>
      <c r="J48" s="42">
        <f>H48+I48</f>
        <v>122341.23</v>
      </c>
    </row>
    <row r="49" spans="2:10" x14ac:dyDescent="0.2">
      <c r="B49" s="58" t="s">
        <v>41</v>
      </c>
      <c r="E49" s="55" t="s">
        <v>31</v>
      </c>
      <c r="F49" s="53"/>
      <c r="G49" s="41"/>
      <c r="H49" s="43">
        <f>H47+H48</f>
        <v>486443.11</v>
      </c>
      <c r="I49" s="43">
        <f>SUM(I47:I48)</f>
        <v>18949.309999999998</v>
      </c>
      <c r="J49" s="43">
        <f>SUM(J47:J48)</f>
        <v>505392.42</v>
      </c>
    </row>
    <row r="50" spans="2:10" x14ac:dyDescent="0.2">
      <c r="E50" s="30" t="s">
        <v>19</v>
      </c>
      <c r="F50" s="35"/>
      <c r="G50" s="54"/>
      <c r="H50" s="42">
        <f>H46-H49</f>
        <v>0</v>
      </c>
      <c r="I50" s="43">
        <f>I46-I49</f>
        <v>0</v>
      </c>
      <c r="J50" s="42">
        <f>J46-J49</f>
        <v>0</v>
      </c>
    </row>
    <row r="51" spans="2:10" x14ac:dyDescent="0.2">
      <c r="E51" s="55" t="s">
        <v>32</v>
      </c>
      <c r="F51" s="53"/>
      <c r="G51" s="41"/>
      <c r="H51" s="62">
        <v>0</v>
      </c>
      <c r="I51" s="43">
        <f>I44</f>
        <v>0</v>
      </c>
      <c r="J51" s="43">
        <f>H51+I51</f>
        <v>0</v>
      </c>
    </row>
  </sheetData>
  <mergeCells count="20">
    <mergeCell ref="B2:B3"/>
    <mergeCell ref="E2:E3"/>
    <mergeCell ref="F2:F3"/>
    <mergeCell ref="G2:G3"/>
    <mergeCell ref="A5:A18"/>
    <mergeCell ref="E19:G19"/>
    <mergeCell ref="A24:A29"/>
    <mergeCell ref="E44:H44"/>
    <mergeCell ref="E30:G30"/>
    <mergeCell ref="A32:A33"/>
    <mergeCell ref="E34:G34"/>
    <mergeCell ref="E37:G37"/>
    <mergeCell ref="E39:H39"/>
    <mergeCell ref="E40:H40"/>
    <mergeCell ref="E41:H41"/>
    <mergeCell ref="E42:H42"/>
    <mergeCell ref="E43:H43"/>
    <mergeCell ref="E20:G20"/>
    <mergeCell ref="E21:G21"/>
    <mergeCell ref="E22:G22"/>
  </mergeCells>
  <conditionalFormatting sqref="C19:D21 B1:B2">
    <cfRule type="expression" dxfId="62" priority="25" stopIfTrue="1">
      <formula>#REF!="Z"</formula>
    </cfRule>
    <cfRule type="expression" dxfId="61" priority="26" stopIfTrue="1">
      <formula>#REF!="T"</formula>
    </cfRule>
    <cfRule type="expression" dxfId="60" priority="27" stopIfTrue="1">
      <formula>#REF!="Y"</formula>
    </cfRule>
  </conditionalFormatting>
  <conditionalFormatting sqref="H47">
    <cfRule type="expression" dxfId="59" priority="22" stopIfTrue="1">
      <formula>$J47="Z"</formula>
    </cfRule>
    <cfRule type="expression" dxfId="58" priority="23" stopIfTrue="1">
      <formula>$J47="T"</formula>
    </cfRule>
    <cfRule type="expression" dxfId="57" priority="24" stopIfTrue="1">
      <formula>$J47="Y"</formula>
    </cfRule>
  </conditionalFormatting>
  <conditionalFormatting sqref="H48">
    <cfRule type="expression" dxfId="56" priority="19" stopIfTrue="1">
      <formula>$J48="Z"</formula>
    </cfRule>
    <cfRule type="expression" dxfId="55" priority="20" stopIfTrue="1">
      <formula>$J48="T"</formula>
    </cfRule>
    <cfRule type="expression" dxfId="54" priority="21" stopIfTrue="1">
      <formula>$J48="Y"</formula>
    </cfRule>
  </conditionalFormatting>
  <conditionalFormatting sqref="H120">
    <cfRule type="expression" dxfId="53" priority="16" stopIfTrue="1">
      <formula>$J120="Z"</formula>
    </cfRule>
    <cfRule type="expression" dxfId="52" priority="17" stopIfTrue="1">
      <formula>$J120="T"</formula>
    </cfRule>
    <cfRule type="expression" dxfId="51" priority="18" stopIfTrue="1">
      <formula>$J120="Y"</formula>
    </cfRule>
  </conditionalFormatting>
  <conditionalFormatting sqref="H121">
    <cfRule type="expression" dxfId="50" priority="13" stopIfTrue="1">
      <formula>$J121="Z"</formula>
    </cfRule>
    <cfRule type="expression" dxfId="49" priority="14" stopIfTrue="1">
      <formula>$J121="T"</formula>
    </cfRule>
    <cfRule type="expression" dxfId="48" priority="15" stopIfTrue="1">
      <formula>$J121="Y"</formula>
    </cfRule>
  </conditionalFormatting>
  <conditionalFormatting sqref="H122">
    <cfRule type="expression" dxfId="47" priority="10" stopIfTrue="1">
      <formula>$J122="Z"</formula>
    </cfRule>
    <cfRule type="expression" dxfId="46" priority="11" stopIfTrue="1">
      <formula>$J122="T"</formula>
    </cfRule>
    <cfRule type="expression" dxfId="45" priority="12" stopIfTrue="1">
      <formula>$J122="Y"</formula>
    </cfRule>
  </conditionalFormatting>
  <conditionalFormatting sqref="H46">
    <cfRule type="expression" dxfId="44" priority="7" stopIfTrue="1">
      <formula>$J46="Z"</formula>
    </cfRule>
    <cfRule type="expression" dxfId="43" priority="8" stopIfTrue="1">
      <formula>$J46="T"</formula>
    </cfRule>
    <cfRule type="expression" dxfId="42" priority="9" stopIfTrue="1">
      <formula>$J46="Y"</formula>
    </cfRule>
  </conditionalFormatting>
  <conditionalFormatting sqref="H47">
    <cfRule type="expression" dxfId="41" priority="4" stopIfTrue="1">
      <formula>$J47="Z"</formula>
    </cfRule>
    <cfRule type="expression" dxfId="40" priority="5" stopIfTrue="1">
      <formula>$J47="T"</formula>
    </cfRule>
    <cfRule type="expression" dxfId="39" priority="6" stopIfTrue="1">
      <formula>$J47="Y"</formula>
    </cfRule>
  </conditionalFormatting>
  <conditionalFormatting sqref="H48">
    <cfRule type="expression" dxfId="38" priority="1" stopIfTrue="1">
      <formula>$J48="Z"</formula>
    </cfRule>
    <cfRule type="expression" dxfId="37" priority="2" stopIfTrue="1">
      <formula>$J48="T"</formula>
    </cfRule>
    <cfRule type="expression" dxfId="36" priority="3" stopIfTrue="1">
      <formula>$J48="Y"</formula>
    </cfRule>
  </conditionalFormatting>
  <conditionalFormatting sqref="B1:B2">
    <cfRule type="expression" dxfId="35" priority="46" stopIfTrue="1">
      <formula>#REF!="Z"</formula>
    </cfRule>
    <cfRule type="expression" dxfId="34" priority="47" stopIfTrue="1">
      <formula>#REF!="T"</formula>
    </cfRule>
    <cfRule type="expression" dxfId="33" priority="48" stopIfTrue="1">
      <formula>#REF!="Y"</formula>
    </cfRule>
  </conditionalFormatting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J1" sqref="J1"/>
    </sheetView>
  </sheetViews>
  <sheetFormatPr defaultRowHeight="12.75" x14ac:dyDescent="0.2"/>
  <cols>
    <col min="1" max="1" width="4.5703125" style="4" customWidth="1"/>
    <col min="2" max="2" width="70.85546875" style="4" customWidth="1"/>
    <col min="3" max="3" width="6" style="56" customWidth="1"/>
    <col min="4" max="4" width="10" style="56" bestFit="1" customWidth="1"/>
    <col min="5" max="7" width="6.7109375" style="4" customWidth="1"/>
    <col min="8" max="8" width="12.140625" style="4" customWidth="1"/>
    <col min="9" max="9" width="9.42578125" style="4" customWidth="1"/>
    <col min="10" max="10" width="10.7109375" style="4" customWidth="1"/>
    <col min="11" max="11" width="11.7109375" style="4" customWidth="1"/>
    <col min="12" max="16384" width="9.140625" style="4"/>
  </cols>
  <sheetData>
    <row r="1" spans="1:10" ht="15" x14ac:dyDescent="0.25">
      <c r="A1" s="1" t="s">
        <v>38</v>
      </c>
      <c r="B1" s="83"/>
      <c r="C1" s="3"/>
      <c r="D1" s="3"/>
      <c r="I1" s="83"/>
      <c r="J1" s="125" t="s">
        <v>137</v>
      </c>
    </row>
    <row r="2" spans="1:10" s="83" customFormat="1" x14ac:dyDescent="0.2">
      <c r="A2" s="5" t="s">
        <v>0</v>
      </c>
      <c r="B2" s="100" t="s">
        <v>1</v>
      </c>
      <c r="C2" s="5"/>
      <c r="D2" s="5" t="s">
        <v>2</v>
      </c>
      <c r="E2" s="100" t="s">
        <v>3</v>
      </c>
      <c r="F2" s="100" t="s">
        <v>4</v>
      </c>
      <c r="G2" s="100" t="s">
        <v>5</v>
      </c>
      <c r="H2" s="5" t="s">
        <v>6</v>
      </c>
      <c r="I2" s="5" t="s">
        <v>7</v>
      </c>
      <c r="J2" s="5" t="s">
        <v>8</v>
      </c>
    </row>
    <row r="3" spans="1:10" s="83" customFormat="1" x14ac:dyDescent="0.2">
      <c r="A3" s="6" t="s">
        <v>9</v>
      </c>
      <c r="B3" s="101"/>
      <c r="C3" s="6"/>
      <c r="D3" s="6" t="s">
        <v>10</v>
      </c>
      <c r="E3" s="101"/>
      <c r="F3" s="101"/>
      <c r="G3" s="101"/>
      <c r="H3" s="6" t="s">
        <v>11</v>
      </c>
      <c r="I3" s="6" t="s">
        <v>37</v>
      </c>
      <c r="J3" s="6" t="s">
        <v>11</v>
      </c>
    </row>
    <row r="4" spans="1:10" x14ac:dyDescent="0.2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x14ac:dyDescent="0.2">
      <c r="A5" s="105" t="s">
        <v>13</v>
      </c>
      <c r="B5" s="85" t="s">
        <v>62</v>
      </c>
      <c r="C5" s="72" t="s">
        <v>45</v>
      </c>
      <c r="D5" s="73">
        <v>107517016</v>
      </c>
      <c r="E5" s="73"/>
      <c r="F5" s="73">
        <v>4116</v>
      </c>
      <c r="G5" s="74" t="s">
        <v>60</v>
      </c>
      <c r="H5" s="75">
        <v>0</v>
      </c>
      <c r="I5" s="76">
        <v>1039.6099999999999</v>
      </c>
      <c r="J5" s="78">
        <f>H5+I5</f>
        <v>1039.6099999999999</v>
      </c>
    </row>
    <row r="6" spans="1:10" x14ac:dyDescent="0.2">
      <c r="A6" s="105"/>
      <c r="B6" s="85" t="s">
        <v>63</v>
      </c>
      <c r="C6" s="72" t="s">
        <v>45</v>
      </c>
      <c r="D6" s="73">
        <v>107117015</v>
      </c>
      <c r="E6" s="73"/>
      <c r="F6" s="73">
        <v>4116</v>
      </c>
      <c r="G6" s="74" t="s">
        <v>60</v>
      </c>
      <c r="H6" s="75">
        <v>0</v>
      </c>
      <c r="I6" s="76">
        <v>61.15</v>
      </c>
      <c r="J6" s="78">
        <f t="shared" ref="J6:J8" si="0">H6+I6</f>
        <v>61.15</v>
      </c>
    </row>
    <row r="7" spans="1:10" x14ac:dyDescent="0.2">
      <c r="A7" s="105"/>
      <c r="B7" s="85" t="s">
        <v>64</v>
      </c>
      <c r="C7" s="72" t="s">
        <v>45</v>
      </c>
      <c r="D7" s="73">
        <v>107517969</v>
      </c>
      <c r="E7" s="73"/>
      <c r="F7" s="73">
        <v>4216</v>
      </c>
      <c r="G7" s="74" t="s">
        <v>60</v>
      </c>
      <c r="H7" s="75">
        <v>0</v>
      </c>
      <c r="I7" s="76">
        <v>348.09</v>
      </c>
      <c r="J7" s="78">
        <f t="shared" si="0"/>
        <v>348.09</v>
      </c>
    </row>
    <row r="8" spans="1:10" x14ac:dyDescent="0.2">
      <c r="A8" s="105"/>
      <c r="B8" s="85" t="s">
        <v>65</v>
      </c>
      <c r="C8" s="72" t="s">
        <v>45</v>
      </c>
      <c r="D8" s="73">
        <v>107117968</v>
      </c>
      <c r="E8" s="73"/>
      <c r="F8" s="73">
        <v>4216</v>
      </c>
      <c r="G8" s="74" t="s">
        <v>60</v>
      </c>
      <c r="H8" s="75">
        <v>0</v>
      </c>
      <c r="I8" s="76">
        <v>20.48</v>
      </c>
      <c r="J8" s="78">
        <f t="shared" si="0"/>
        <v>20.48</v>
      </c>
    </row>
    <row r="9" spans="1:10" x14ac:dyDescent="0.2">
      <c r="A9" s="119" t="s">
        <v>14</v>
      </c>
      <c r="B9" s="85" t="s">
        <v>118</v>
      </c>
      <c r="C9" s="72" t="s">
        <v>45</v>
      </c>
      <c r="D9" s="73">
        <v>13305</v>
      </c>
      <c r="E9" s="73"/>
      <c r="F9" s="73">
        <v>4122</v>
      </c>
      <c r="G9" s="74" t="s">
        <v>109</v>
      </c>
      <c r="H9" s="75">
        <v>0</v>
      </c>
      <c r="I9" s="76">
        <v>443.01</v>
      </c>
      <c r="J9" s="78">
        <f>H9+I9</f>
        <v>443.01</v>
      </c>
    </row>
    <row r="10" spans="1:10" x14ac:dyDescent="0.2">
      <c r="A10" s="121"/>
      <c r="B10" s="85" t="s">
        <v>119</v>
      </c>
      <c r="C10" s="72" t="s">
        <v>45</v>
      </c>
      <c r="D10" s="73">
        <v>13305</v>
      </c>
      <c r="E10" s="73">
        <v>4356</v>
      </c>
      <c r="F10" s="73">
        <v>5336</v>
      </c>
      <c r="G10" s="74" t="s">
        <v>109</v>
      </c>
      <c r="H10" s="75">
        <v>0</v>
      </c>
      <c r="I10" s="76">
        <v>443.01</v>
      </c>
      <c r="J10" s="78">
        <f t="shared" ref="J10:J22" si="1">H10+I10</f>
        <v>443.01</v>
      </c>
    </row>
    <row r="11" spans="1:10" x14ac:dyDescent="0.2">
      <c r="A11" s="121"/>
      <c r="B11" s="85" t="s">
        <v>120</v>
      </c>
      <c r="C11" s="72" t="s">
        <v>45</v>
      </c>
      <c r="D11" s="73">
        <v>13305</v>
      </c>
      <c r="E11" s="73"/>
      <c r="F11" s="73">
        <v>4122</v>
      </c>
      <c r="G11" s="74" t="s">
        <v>110</v>
      </c>
      <c r="H11" s="75">
        <v>0</v>
      </c>
      <c r="I11" s="76">
        <v>5276.98</v>
      </c>
      <c r="J11" s="78">
        <f t="shared" si="1"/>
        <v>5276.98</v>
      </c>
    </row>
    <row r="12" spans="1:10" x14ac:dyDescent="0.2">
      <c r="A12" s="121"/>
      <c r="B12" s="85" t="s">
        <v>121</v>
      </c>
      <c r="C12" s="72" t="s">
        <v>45</v>
      </c>
      <c r="D12" s="73">
        <v>13305</v>
      </c>
      <c r="E12" s="73">
        <v>4350</v>
      </c>
      <c r="F12" s="73">
        <v>5336</v>
      </c>
      <c r="G12" s="74" t="s">
        <v>110</v>
      </c>
      <c r="H12" s="75">
        <v>0</v>
      </c>
      <c r="I12" s="76">
        <v>5276.98</v>
      </c>
      <c r="J12" s="78">
        <f t="shared" si="1"/>
        <v>5276.98</v>
      </c>
    </row>
    <row r="13" spans="1:10" x14ac:dyDescent="0.2">
      <c r="A13" s="121"/>
      <c r="B13" s="85" t="s">
        <v>116</v>
      </c>
      <c r="C13" s="72" t="s">
        <v>45</v>
      </c>
      <c r="D13" s="73">
        <v>13305</v>
      </c>
      <c r="E13" s="73"/>
      <c r="F13" s="73">
        <v>4122</v>
      </c>
      <c r="G13" s="74" t="s">
        <v>111</v>
      </c>
      <c r="H13" s="75">
        <v>0</v>
      </c>
      <c r="I13" s="76">
        <v>1344</v>
      </c>
      <c r="J13" s="78">
        <f t="shared" si="1"/>
        <v>1344</v>
      </c>
    </row>
    <row r="14" spans="1:10" x14ac:dyDescent="0.2">
      <c r="A14" s="121"/>
      <c r="B14" s="85" t="s">
        <v>117</v>
      </c>
      <c r="C14" s="72" t="s">
        <v>45</v>
      </c>
      <c r="D14" s="73">
        <v>13305</v>
      </c>
      <c r="E14" s="73">
        <v>4351</v>
      </c>
      <c r="F14" s="73">
        <v>5336</v>
      </c>
      <c r="G14" s="74" t="s">
        <v>111</v>
      </c>
      <c r="H14" s="75">
        <v>0</v>
      </c>
      <c r="I14" s="76">
        <v>1344</v>
      </c>
      <c r="J14" s="78">
        <f t="shared" si="1"/>
        <v>1344</v>
      </c>
    </row>
    <row r="15" spans="1:10" x14ac:dyDescent="0.2">
      <c r="A15" s="121"/>
      <c r="B15" s="85" t="s">
        <v>122</v>
      </c>
      <c r="C15" s="72" t="s">
        <v>45</v>
      </c>
      <c r="D15" s="73">
        <v>13305</v>
      </c>
      <c r="E15" s="73"/>
      <c r="F15" s="73">
        <v>4122</v>
      </c>
      <c r="G15" s="74" t="s">
        <v>112</v>
      </c>
      <c r="H15" s="75">
        <v>0</v>
      </c>
      <c r="I15" s="76">
        <v>6840.52</v>
      </c>
      <c r="J15" s="78">
        <f t="shared" si="1"/>
        <v>6840.52</v>
      </c>
    </row>
    <row r="16" spans="1:10" x14ac:dyDescent="0.2">
      <c r="A16" s="121"/>
      <c r="B16" s="85" t="s">
        <v>123</v>
      </c>
      <c r="C16" s="72" t="s">
        <v>45</v>
      </c>
      <c r="D16" s="73">
        <v>13305</v>
      </c>
      <c r="E16" s="73">
        <v>4350</v>
      </c>
      <c r="F16" s="73">
        <v>5336</v>
      </c>
      <c r="G16" s="74" t="s">
        <v>112</v>
      </c>
      <c r="H16" s="75">
        <v>0</v>
      </c>
      <c r="I16" s="76">
        <v>6840.52</v>
      </c>
      <c r="J16" s="78">
        <f t="shared" si="1"/>
        <v>6840.52</v>
      </c>
    </row>
    <row r="17" spans="1:10" x14ac:dyDescent="0.2">
      <c r="A17" s="121"/>
      <c r="B17" s="85" t="s">
        <v>124</v>
      </c>
      <c r="C17" s="72" t="s">
        <v>45</v>
      </c>
      <c r="D17" s="73">
        <v>13305</v>
      </c>
      <c r="E17" s="73"/>
      <c r="F17" s="73">
        <v>4122</v>
      </c>
      <c r="G17" s="74" t="s">
        <v>113</v>
      </c>
      <c r="H17" s="75">
        <v>0</v>
      </c>
      <c r="I17" s="76">
        <v>724.8</v>
      </c>
      <c r="J17" s="78">
        <f t="shared" si="1"/>
        <v>724.8</v>
      </c>
    </row>
    <row r="18" spans="1:10" x14ac:dyDescent="0.2">
      <c r="A18" s="121"/>
      <c r="B18" s="85" t="s">
        <v>125</v>
      </c>
      <c r="C18" s="72" t="s">
        <v>45</v>
      </c>
      <c r="D18" s="73">
        <v>13305</v>
      </c>
      <c r="E18" s="73">
        <v>4359</v>
      </c>
      <c r="F18" s="73">
        <v>5336</v>
      </c>
      <c r="G18" s="74" t="s">
        <v>113</v>
      </c>
      <c r="H18" s="75">
        <v>0</v>
      </c>
      <c r="I18" s="76">
        <v>724.8</v>
      </c>
      <c r="J18" s="78">
        <f t="shared" si="1"/>
        <v>724.8</v>
      </c>
    </row>
    <row r="19" spans="1:10" x14ac:dyDescent="0.2">
      <c r="A19" s="121"/>
      <c r="B19" s="85" t="s">
        <v>129</v>
      </c>
      <c r="C19" s="72" t="s">
        <v>45</v>
      </c>
      <c r="D19" s="73">
        <v>13305</v>
      </c>
      <c r="E19" s="73"/>
      <c r="F19" s="73">
        <v>4122</v>
      </c>
      <c r="G19" s="74" t="s">
        <v>114</v>
      </c>
      <c r="H19" s="75">
        <v>0</v>
      </c>
      <c r="I19" s="76">
        <v>3595.2</v>
      </c>
      <c r="J19" s="78">
        <f t="shared" si="1"/>
        <v>3595.2</v>
      </c>
    </row>
    <row r="20" spans="1:10" x14ac:dyDescent="0.2">
      <c r="A20" s="121"/>
      <c r="B20" s="85" t="s">
        <v>126</v>
      </c>
      <c r="C20" s="72" t="s">
        <v>45</v>
      </c>
      <c r="D20" s="73">
        <v>13305</v>
      </c>
      <c r="E20" s="73">
        <v>4357</v>
      </c>
      <c r="F20" s="73">
        <v>5336</v>
      </c>
      <c r="G20" s="74" t="s">
        <v>114</v>
      </c>
      <c r="H20" s="75">
        <v>0</v>
      </c>
      <c r="I20" s="76">
        <v>3595.2</v>
      </c>
      <c r="J20" s="78">
        <f t="shared" si="1"/>
        <v>3595.2</v>
      </c>
    </row>
    <row r="21" spans="1:10" x14ac:dyDescent="0.2">
      <c r="A21" s="121"/>
      <c r="B21" s="85" t="s">
        <v>127</v>
      </c>
      <c r="C21" s="72" t="s">
        <v>45</v>
      </c>
      <c r="D21" s="73">
        <v>13305</v>
      </c>
      <c r="E21" s="73"/>
      <c r="F21" s="73">
        <v>4122</v>
      </c>
      <c r="G21" s="74" t="s">
        <v>115</v>
      </c>
      <c r="H21" s="75">
        <v>0</v>
      </c>
      <c r="I21" s="76">
        <v>724.8</v>
      </c>
      <c r="J21" s="78">
        <f t="shared" si="1"/>
        <v>724.8</v>
      </c>
    </row>
    <row r="22" spans="1:10" x14ac:dyDescent="0.2">
      <c r="A22" s="120"/>
      <c r="B22" s="85" t="s">
        <v>128</v>
      </c>
      <c r="C22" s="72" t="s">
        <v>45</v>
      </c>
      <c r="D22" s="73">
        <v>13305</v>
      </c>
      <c r="E22" s="73">
        <v>4359</v>
      </c>
      <c r="F22" s="73">
        <v>5336</v>
      </c>
      <c r="G22" s="74" t="s">
        <v>115</v>
      </c>
      <c r="H22" s="75">
        <v>0</v>
      </c>
      <c r="I22" s="76">
        <v>724.8</v>
      </c>
      <c r="J22" s="78">
        <f t="shared" si="1"/>
        <v>724.8</v>
      </c>
    </row>
    <row r="23" spans="1:10" s="26" customFormat="1" x14ac:dyDescent="0.2">
      <c r="A23" s="23"/>
      <c r="B23" s="24"/>
      <c r="C23" s="25"/>
      <c r="D23" s="25"/>
      <c r="E23" s="102" t="s">
        <v>16</v>
      </c>
      <c r="F23" s="102"/>
      <c r="G23" s="102"/>
      <c r="H23" s="15">
        <f>SUM(H5:H8)+H9+H11+H13+H15+H17+H19+H21</f>
        <v>0</v>
      </c>
      <c r="I23" s="15">
        <f t="shared" ref="I23:J23" si="2">SUM(I5:I8)+I9+I11+I13+I15+I17+I19+I21</f>
        <v>20418.64</v>
      </c>
      <c r="J23" s="15">
        <f t="shared" si="2"/>
        <v>20418.64</v>
      </c>
    </row>
    <row r="24" spans="1:10" s="26" customFormat="1" x14ac:dyDescent="0.2">
      <c r="A24" s="23"/>
      <c r="B24" s="27" t="s">
        <v>40</v>
      </c>
      <c r="C24" s="25"/>
      <c r="D24" s="25"/>
      <c r="E24" s="103" t="s">
        <v>17</v>
      </c>
      <c r="F24" s="103"/>
      <c r="G24" s="103"/>
      <c r="H24" s="15">
        <f>H10+H12+H14+H16+H18+H20+H22</f>
        <v>0</v>
      </c>
      <c r="I24" s="15">
        <f t="shared" ref="I24:J24" si="3">I10+I12+I14+I16+I18+I20+I22</f>
        <v>18949.309999999998</v>
      </c>
      <c r="J24" s="15">
        <f t="shared" si="3"/>
        <v>18949.309999999998</v>
      </c>
    </row>
    <row r="25" spans="1:10" s="26" customFormat="1" x14ac:dyDescent="0.2">
      <c r="A25" s="23"/>
      <c r="B25" s="28"/>
      <c r="C25" s="25"/>
      <c r="D25" s="25"/>
      <c r="E25" s="104" t="s">
        <v>18</v>
      </c>
      <c r="F25" s="104"/>
      <c r="G25" s="104"/>
      <c r="H25" s="29">
        <v>0</v>
      </c>
      <c r="I25" s="81">
        <v>0</v>
      </c>
      <c r="J25" s="29">
        <v>0</v>
      </c>
    </row>
    <row r="26" spans="1:10" x14ac:dyDescent="0.2">
      <c r="A26" s="30"/>
      <c r="B26" s="31"/>
      <c r="C26" s="32"/>
      <c r="D26" s="32"/>
      <c r="E26" s="104" t="s">
        <v>19</v>
      </c>
      <c r="F26" s="104"/>
      <c r="G26" s="104"/>
      <c r="H26" s="33">
        <f>H23-H24-H25</f>
        <v>0</v>
      </c>
      <c r="I26" s="33">
        <f>I23-I24-I25</f>
        <v>1469.3300000000017</v>
      </c>
      <c r="J26" s="33">
        <f>J23-J24-J25</f>
        <v>1469.3300000000017</v>
      </c>
    </row>
    <row r="27" spans="1:10" x14ac:dyDescent="0.2">
      <c r="A27" s="34" t="s">
        <v>20</v>
      </c>
      <c r="B27" s="35"/>
      <c r="C27" s="36"/>
      <c r="D27" s="36"/>
      <c r="E27" s="37"/>
      <c r="F27" s="35"/>
      <c r="G27" s="35"/>
      <c r="H27" s="38"/>
      <c r="I27" s="38"/>
      <c r="J27" s="39"/>
    </row>
    <row r="28" spans="1:10" x14ac:dyDescent="0.2">
      <c r="A28" s="105" t="s">
        <v>13</v>
      </c>
      <c r="B28" s="18" t="s">
        <v>100</v>
      </c>
      <c r="C28" s="19"/>
      <c r="D28" s="19"/>
      <c r="E28" s="19">
        <v>6171</v>
      </c>
      <c r="F28" s="19">
        <v>5169</v>
      </c>
      <c r="G28" s="14" t="s">
        <v>42</v>
      </c>
      <c r="H28" s="42">
        <v>2574.75</v>
      </c>
      <c r="I28" s="43">
        <v>192.71</v>
      </c>
      <c r="J28" s="22">
        <f t="shared" ref="J28:J37" si="4">H28+I28</f>
        <v>2767.46</v>
      </c>
    </row>
    <row r="29" spans="1:10" x14ac:dyDescent="0.2">
      <c r="A29" s="105"/>
      <c r="B29" s="12" t="s">
        <v>101</v>
      </c>
      <c r="C29" s="11"/>
      <c r="D29" s="11"/>
      <c r="E29" s="11">
        <v>6171</v>
      </c>
      <c r="F29" s="11">
        <v>5169</v>
      </c>
      <c r="G29" s="14" t="s">
        <v>42</v>
      </c>
      <c r="H29" s="17">
        <v>2767.46</v>
      </c>
      <c r="I29" s="40">
        <v>-2754.45</v>
      </c>
      <c r="J29" s="22">
        <f t="shared" si="4"/>
        <v>13.010000000000218</v>
      </c>
    </row>
    <row r="30" spans="1:10" x14ac:dyDescent="0.2">
      <c r="A30" s="105"/>
      <c r="B30" s="71" t="s">
        <v>102</v>
      </c>
      <c r="C30" s="72" t="s">
        <v>45</v>
      </c>
      <c r="D30" s="73"/>
      <c r="E30" s="73">
        <v>3314</v>
      </c>
      <c r="F30" s="73">
        <v>5499</v>
      </c>
      <c r="G30" s="74" t="s">
        <v>42</v>
      </c>
      <c r="H30" s="78">
        <v>0</v>
      </c>
      <c r="I30" s="79">
        <v>39.630000000000003</v>
      </c>
      <c r="J30" s="75">
        <f t="shared" si="4"/>
        <v>39.630000000000003</v>
      </c>
    </row>
    <row r="31" spans="1:10" x14ac:dyDescent="0.2">
      <c r="A31" s="105"/>
      <c r="B31" s="71" t="s">
        <v>43</v>
      </c>
      <c r="C31" s="72" t="s">
        <v>45</v>
      </c>
      <c r="D31" s="73"/>
      <c r="E31" s="73">
        <v>4359</v>
      </c>
      <c r="F31" s="73">
        <v>5499</v>
      </c>
      <c r="G31" s="74" t="s">
        <v>42</v>
      </c>
      <c r="H31" s="78">
        <v>0</v>
      </c>
      <c r="I31" s="79">
        <v>28.81</v>
      </c>
      <c r="J31" s="75">
        <f t="shared" si="4"/>
        <v>28.81</v>
      </c>
    </row>
    <row r="32" spans="1:10" x14ac:dyDescent="0.2">
      <c r="A32" s="105"/>
      <c r="B32" s="71" t="s">
        <v>44</v>
      </c>
      <c r="C32" s="72" t="s">
        <v>45</v>
      </c>
      <c r="D32" s="73"/>
      <c r="E32" s="73">
        <v>5311</v>
      </c>
      <c r="F32" s="73">
        <v>5499</v>
      </c>
      <c r="G32" s="74" t="s">
        <v>42</v>
      </c>
      <c r="H32" s="78">
        <v>0</v>
      </c>
      <c r="I32" s="79">
        <v>204.28</v>
      </c>
      <c r="J32" s="75">
        <f t="shared" si="4"/>
        <v>204.28</v>
      </c>
    </row>
    <row r="33" spans="1:11" x14ac:dyDescent="0.2">
      <c r="A33" s="105"/>
      <c r="B33" s="71" t="s">
        <v>47</v>
      </c>
      <c r="C33" s="72" t="s">
        <v>45</v>
      </c>
      <c r="D33" s="73"/>
      <c r="E33" s="73">
        <v>6112</v>
      </c>
      <c r="F33" s="73">
        <v>5499</v>
      </c>
      <c r="G33" s="74" t="s">
        <v>42</v>
      </c>
      <c r="H33" s="78">
        <v>0</v>
      </c>
      <c r="I33" s="79">
        <v>19.21</v>
      </c>
      <c r="J33" s="75">
        <f t="shared" si="4"/>
        <v>19.21</v>
      </c>
    </row>
    <row r="34" spans="1:11" x14ac:dyDescent="0.2">
      <c r="A34" s="105"/>
      <c r="B34" s="71" t="s">
        <v>46</v>
      </c>
      <c r="C34" s="72" t="s">
        <v>45</v>
      </c>
      <c r="D34" s="73"/>
      <c r="E34" s="73">
        <v>6171</v>
      </c>
      <c r="F34" s="73">
        <v>5499</v>
      </c>
      <c r="G34" s="74" t="s">
        <v>42</v>
      </c>
      <c r="H34" s="78">
        <v>0</v>
      </c>
      <c r="I34" s="79">
        <v>1454.07</v>
      </c>
      <c r="J34" s="75">
        <f t="shared" si="4"/>
        <v>1454.07</v>
      </c>
    </row>
    <row r="35" spans="1:11" x14ac:dyDescent="0.2">
      <c r="A35" s="105"/>
      <c r="B35" s="71" t="s">
        <v>49</v>
      </c>
      <c r="C35" s="72" t="s">
        <v>45</v>
      </c>
      <c r="D35" s="73"/>
      <c r="E35" s="73">
        <v>6171</v>
      </c>
      <c r="F35" s="73">
        <v>5175</v>
      </c>
      <c r="G35" s="74" t="s">
        <v>42</v>
      </c>
      <c r="H35" s="78">
        <v>0</v>
      </c>
      <c r="I35" s="79">
        <v>70</v>
      </c>
      <c r="J35" s="75">
        <f t="shared" si="4"/>
        <v>70</v>
      </c>
    </row>
    <row r="36" spans="1:11" x14ac:dyDescent="0.2">
      <c r="A36" s="105"/>
      <c r="B36" s="71" t="s">
        <v>48</v>
      </c>
      <c r="C36" s="72" t="s">
        <v>45</v>
      </c>
      <c r="D36" s="73"/>
      <c r="E36" s="73">
        <v>6171</v>
      </c>
      <c r="F36" s="73">
        <v>5192</v>
      </c>
      <c r="G36" s="74" t="s">
        <v>42</v>
      </c>
      <c r="H36" s="78">
        <v>0</v>
      </c>
      <c r="I36" s="79">
        <v>893.95</v>
      </c>
      <c r="J36" s="75">
        <f t="shared" si="4"/>
        <v>893.95</v>
      </c>
    </row>
    <row r="37" spans="1:11" x14ac:dyDescent="0.2">
      <c r="A37" s="105"/>
      <c r="B37" s="71" t="s">
        <v>50</v>
      </c>
      <c r="C37" s="72" t="s">
        <v>45</v>
      </c>
      <c r="D37" s="73"/>
      <c r="E37" s="73">
        <v>6171</v>
      </c>
      <c r="F37" s="73">
        <v>5499</v>
      </c>
      <c r="G37" s="74" t="s">
        <v>42</v>
      </c>
      <c r="H37" s="78">
        <v>0</v>
      </c>
      <c r="I37" s="79">
        <v>13</v>
      </c>
      <c r="J37" s="75">
        <f t="shared" si="4"/>
        <v>13</v>
      </c>
    </row>
    <row r="38" spans="1:11" x14ac:dyDescent="0.2">
      <c r="A38" s="105"/>
      <c r="B38" s="71" t="s">
        <v>51</v>
      </c>
      <c r="C38" s="72" t="s">
        <v>45</v>
      </c>
      <c r="D38" s="74"/>
      <c r="E38" s="73">
        <v>6171</v>
      </c>
      <c r="F38" s="73">
        <v>5194</v>
      </c>
      <c r="G38" s="74" t="s">
        <v>42</v>
      </c>
      <c r="H38" s="75">
        <v>0</v>
      </c>
      <c r="I38" s="82">
        <v>13.5</v>
      </c>
      <c r="J38" s="75">
        <f>H38+I38</f>
        <v>13.5</v>
      </c>
    </row>
    <row r="39" spans="1:11" x14ac:dyDescent="0.2">
      <c r="A39" s="105"/>
      <c r="B39" s="71" t="s">
        <v>52</v>
      </c>
      <c r="C39" s="72" t="s">
        <v>45</v>
      </c>
      <c r="D39" s="73"/>
      <c r="E39" s="73">
        <v>6171</v>
      </c>
      <c r="F39" s="73">
        <v>5139</v>
      </c>
      <c r="G39" s="74" t="s">
        <v>42</v>
      </c>
      <c r="H39" s="78">
        <v>0</v>
      </c>
      <c r="I39" s="79">
        <v>8</v>
      </c>
      <c r="J39" s="75">
        <f>H39+I39</f>
        <v>8</v>
      </c>
    </row>
    <row r="40" spans="1:11" x14ac:dyDescent="0.2">
      <c r="A40" s="105"/>
      <c r="B40" s="12" t="s">
        <v>53</v>
      </c>
      <c r="C40" s="12"/>
      <c r="D40" s="12"/>
      <c r="E40" s="11">
        <v>6171</v>
      </c>
      <c r="F40" s="11">
        <v>5169</v>
      </c>
      <c r="G40" s="14" t="s">
        <v>42</v>
      </c>
      <c r="H40" s="12">
        <v>13.01</v>
      </c>
      <c r="I40" s="40">
        <v>10</v>
      </c>
      <c r="J40" s="12">
        <f>H40+I40</f>
        <v>23.009999999999998</v>
      </c>
    </row>
    <row r="41" spans="1:11" x14ac:dyDescent="0.2">
      <c r="A41" s="84" t="s">
        <v>14</v>
      </c>
      <c r="B41" s="77" t="s">
        <v>54</v>
      </c>
      <c r="C41" s="72" t="s">
        <v>45</v>
      </c>
      <c r="D41" s="71"/>
      <c r="E41" s="73">
        <v>6402</v>
      </c>
      <c r="F41" s="73">
        <v>5364</v>
      </c>
      <c r="G41" s="74" t="s">
        <v>55</v>
      </c>
      <c r="H41" s="78">
        <v>0</v>
      </c>
      <c r="I41" s="79">
        <v>6.75</v>
      </c>
      <c r="J41" s="78">
        <f t="shared" ref="J41:J65" si="5">H41+I41</f>
        <v>6.75</v>
      </c>
    </row>
    <row r="42" spans="1:11" x14ac:dyDescent="0.2">
      <c r="A42" s="119" t="s">
        <v>15</v>
      </c>
      <c r="B42" s="21" t="s">
        <v>94</v>
      </c>
      <c r="C42" s="13"/>
      <c r="D42" s="12"/>
      <c r="E42" s="11">
        <v>3399</v>
      </c>
      <c r="F42" s="11">
        <v>5222</v>
      </c>
      <c r="G42" s="14" t="s">
        <v>58</v>
      </c>
      <c r="H42" s="17">
        <v>170</v>
      </c>
      <c r="I42" s="40">
        <v>-20</v>
      </c>
      <c r="J42" s="17">
        <f t="shared" si="5"/>
        <v>150</v>
      </c>
    </row>
    <row r="43" spans="1:11" x14ac:dyDescent="0.2">
      <c r="A43" s="121"/>
      <c r="B43" s="77" t="s">
        <v>95</v>
      </c>
      <c r="C43" s="72" t="s">
        <v>45</v>
      </c>
      <c r="D43" s="71"/>
      <c r="E43" s="73">
        <v>3419</v>
      </c>
      <c r="F43" s="73">
        <v>5222</v>
      </c>
      <c r="G43" s="74" t="s">
        <v>59</v>
      </c>
      <c r="H43" s="78">
        <v>0</v>
      </c>
      <c r="I43" s="79">
        <v>20</v>
      </c>
      <c r="J43" s="78">
        <f t="shared" si="5"/>
        <v>20</v>
      </c>
    </row>
    <row r="44" spans="1:11" x14ac:dyDescent="0.2">
      <c r="A44" s="121"/>
      <c r="B44" s="21" t="s">
        <v>66</v>
      </c>
      <c r="C44" s="13"/>
      <c r="D44" s="12"/>
      <c r="E44" s="11">
        <v>3314</v>
      </c>
      <c r="F44" s="11">
        <v>5137</v>
      </c>
      <c r="G44" s="14" t="s">
        <v>67</v>
      </c>
      <c r="H44" s="17">
        <v>15</v>
      </c>
      <c r="I44" s="40">
        <v>-1.1000000000000001</v>
      </c>
      <c r="J44" s="17">
        <f t="shared" si="5"/>
        <v>13.9</v>
      </c>
    </row>
    <row r="45" spans="1:11" x14ac:dyDescent="0.2">
      <c r="A45" s="121"/>
      <c r="B45" s="77" t="s">
        <v>96</v>
      </c>
      <c r="C45" s="72" t="s">
        <v>45</v>
      </c>
      <c r="D45" s="71"/>
      <c r="E45" s="73">
        <v>3314</v>
      </c>
      <c r="F45" s="73">
        <v>5179</v>
      </c>
      <c r="G45" s="74" t="s">
        <v>67</v>
      </c>
      <c r="H45" s="78">
        <v>0</v>
      </c>
      <c r="I45" s="79">
        <v>1.1000000000000001</v>
      </c>
      <c r="J45" s="78">
        <f t="shared" si="5"/>
        <v>1.1000000000000001</v>
      </c>
    </row>
    <row r="46" spans="1:11" x14ac:dyDescent="0.2">
      <c r="A46" s="121"/>
      <c r="B46" s="21" t="s">
        <v>98</v>
      </c>
      <c r="C46" s="13"/>
      <c r="D46" s="12"/>
      <c r="E46" s="11">
        <v>3113</v>
      </c>
      <c r="F46" s="11">
        <v>5021</v>
      </c>
      <c r="G46" s="14"/>
      <c r="H46" s="17">
        <v>20</v>
      </c>
      <c r="I46" s="40">
        <v>-20</v>
      </c>
      <c r="J46" s="17">
        <f t="shared" si="5"/>
        <v>0</v>
      </c>
    </row>
    <row r="47" spans="1:11" ht="12.95" customHeight="1" x14ac:dyDescent="0.2">
      <c r="A47" s="121"/>
      <c r="B47" s="21" t="s">
        <v>99</v>
      </c>
      <c r="C47" s="13"/>
      <c r="D47" s="12"/>
      <c r="E47" s="11">
        <v>3113</v>
      </c>
      <c r="F47" s="11">
        <v>5169</v>
      </c>
      <c r="G47" s="14"/>
      <c r="H47" s="17">
        <v>175</v>
      </c>
      <c r="I47" s="40">
        <v>20</v>
      </c>
      <c r="J47" s="17">
        <f t="shared" si="5"/>
        <v>195</v>
      </c>
    </row>
    <row r="48" spans="1:11" ht="12.95" customHeight="1" x14ac:dyDescent="0.2">
      <c r="A48" s="121"/>
      <c r="B48" s="21" t="s">
        <v>139</v>
      </c>
      <c r="C48" s="13"/>
      <c r="D48" s="12"/>
      <c r="E48" s="11">
        <v>6112</v>
      </c>
      <c r="F48" s="11">
        <v>5901</v>
      </c>
      <c r="G48" s="14" t="s">
        <v>90</v>
      </c>
      <c r="H48" s="17">
        <v>130</v>
      </c>
      <c r="I48" s="40">
        <v>-5</v>
      </c>
      <c r="J48" s="17">
        <f t="shared" si="5"/>
        <v>125</v>
      </c>
      <c r="K48" s="87"/>
    </row>
    <row r="49" spans="1:13" ht="12.95" customHeight="1" x14ac:dyDescent="0.2">
      <c r="A49" s="121"/>
      <c r="B49" s="77" t="s">
        <v>140</v>
      </c>
      <c r="C49" s="72" t="s">
        <v>45</v>
      </c>
      <c r="D49" s="71"/>
      <c r="E49" s="73">
        <v>3419</v>
      </c>
      <c r="F49" s="73">
        <v>5222</v>
      </c>
      <c r="G49" s="74" t="s">
        <v>91</v>
      </c>
      <c r="H49" s="78">
        <v>0</v>
      </c>
      <c r="I49" s="79">
        <v>5</v>
      </c>
      <c r="J49" s="78">
        <f t="shared" si="5"/>
        <v>5</v>
      </c>
      <c r="K49" s="87"/>
    </row>
    <row r="50" spans="1:13" ht="12.95" customHeight="1" x14ac:dyDescent="0.2">
      <c r="A50" s="99" t="s">
        <v>61</v>
      </c>
      <c r="B50" s="21" t="s">
        <v>97</v>
      </c>
      <c r="C50" s="13"/>
      <c r="D50" s="12"/>
      <c r="E50" s="11">
        <v>5213</v>
      </c>
      <c r="F50" s="11">
        <v>5903</v>
      </c>
      <c r="G50" s="14"/>
      <c r="H50" s="17">
        <v>750</v>
      </c>
      <c r="I50" s="40">
        <v>1244.3699999999999</v>
      </c>
      <c r="J50" s="17">
        <f t="shared" si="5"/>
        <v>1994.37</v>
      </c>
      <c r="K50" s="88" t="s">
        <v>87</v>
      </c>
      <c r="L50" s="89"/>
      <c r="M50" s="89"/>
    </row>
    <row r="51" spans="1:13" ht="12.95" customHeight="1" x14ac:dyDescent="0.2">
      <c r="A51" s="119" t="s">
        <v>68</v>
      </c>
      <c r="B51" s="21" t="s">
        <v>70</v>
      </c>
      <c r="C51" s="13"/>
      <c r="D51" s="12"/>
      <c r="E51" s="11">
        <v>3412</v>
      </c>
      <c r="F51" s="11">
        <v>5169</v>
      </c>
      <c r="G51" s="14" t="s">
        <v>69</v>
      </c>
      <c r="H51" s="17">
        <v>475</v>
      </c>
      <c r="I51" s="40">
        <v>-53</v>
      </c>
      <c r="J51" s="17">
        <f t="shared" si="5"/>
        <v>422</v>
      </c>
    </row>
    <row r="52" spans="1:13" ht="12.95" customHeight="1" x14ac:dyDescent="0.2">
      <c r="A52" s="121"/>
      <c r="B52" s="77" t="s">
        <v>72</v>
      </c>
      <c r="C52" s="72" t="s">
        <v>45</v>
      </c>
      <c r="D52" s="71"/>
      <c r="E52" s="73">
        <v>3412</v>
      </c>
      <c r="F52" s="73">
        <v>5151</v>
      </c>
      <c r="G52" s="74" t="s">
        <v>69</v>
      </c>
      <c r="H52" s="78">
        <v>0</v>
      </c>
      <c r="I52" s="79">
        <v>33</v>
      </c>
      <c r="J52" s="78">
        <f t="shared" si="5"/>
        <v>33</v>
      </c>
    </row>
    <row r="53" spans="1:13" ht="12.95" customHeight="1" x14ac:dyDescent="0.2">
      <c r="A53" s="120"/>
      <c r="B53" s="77" t="s">
        <v>71</v>
      </c>
      <c r="C53" s="72" t="s">
        <v>45</v>
      </c>
      <c r="D53" s="71"/>
      <c r="E53" s="73">
        <v>3412</v>
      </c>
      <c r="F53" s="73">
        <v>5154</v>
      </c>
      <c r="G53" s="74" t="s">
        <v>69</v>
      </c>
      <c r="H53" s="78">
        <v>0</v>
      </c>
      <c r="I53" s="79">
        <v>20</v>
      </c>
      <c r="J53" s="78">
        <f t="shared" si="5"/>
        <v>20</v>
      </c>
    </row>
    <row r="54" spans="1:13" ht="12.95" customHeight="1" x14ac:dyDescent="0.2">
      <c r="A54" s="119" t="s">
        <v>73</v>
      </c>
      <c r="B54" s="21" t="s">
        <v>56</v>
      </c>
      <c r="C54" s="13"/>
      <c r="D54" s="12"/>
      <c r="E54" s="11">
        <v>6171</v>
      </c>
      <c r="F54" s="11">
        <v>5137</v>
      </c>
      <c r="G54" s="14"/>
      <c r="H54" s="17">
        <v>1432</v>
      </c>
      <c r="I54" s="40">
        <v>-40</v>
      </c>
      <c r="J54" s="17">
        <f t="shared" si="5"/>
        <v>1392</v>
      </c>
    </row>
    <row r="55" spans="1:13" ht="12.95" customHeight="1" x14ac:dyDescent="0.2">
      <c r="A55" s="120"/>
      <c r="B55" s="77" t="s">
        <v>57</v>
      </c>
      <c r="C55" s="72" t="s">
        <v>45</v>
      </c>
      <c r="D55" s="71"/>
      <c r="E55" s="73">
        <v>6171</v>
      </c>
      <c r="F55" s="73">
        <v>5123</v>
      </c>
      <c r="G55" s="74"/>
      <c r="H55" s="78">
        <v>0</v>
      </c>
      <c r="I55" s="79">
        <v>40</v>
      </c>
      <c r="J55" s="78">
        <f t="shared" si="5"/>
        <v>40</v>
      </c>
    </row>
    <row r="56" spans="1:13" ht="12.95" customHeight="1" x14ac:dyDescent="0.2">
      <c r="A56" s="119" t="s">
        <v>74</v>
      </c>
      <c r="B56" s="21" t="s">
        <v>75</v>
      </c>
      <c r="C56" s="13"/>
      <c r="D56" s="12"/>
      <c r="E56" s="11">
        <v>2219</v>
      </c>
      <c r="F56" s="11">
        <v>5171</v>
      </c>
      <c r="G56" s="14" t="s">
        <v>76</v>
      </c>
      <c r="H56" s="17">
        <v>3100</v>
      </c>
      <c r="I56" s="40">
        <v>-3100</v>
      </c>
      <c r="J56" s="17">
        <f t="shared" si="5"/>
        <v>0</v>
      </c>
    </row>
    <row r="57" spans="1:13" ht="12.95" customHeight="1" x14ac:dyDescent="0.2">
      <c r="A57" s="121"/>
      <c r="B57" s="71" t="s">
        <v>82</v>
      </c>
      <c r="C57" s="72" t="s">
        <v>45</v>
      </c>
      <c r="D57" s="71"/>
      <c r="E57" s="73">
        <v>5311</v>
      </c>
      <c r="F57" s="73">
        <v>5139</v>
      </c>
      <c r="G57" s="74" t="s">
        <v>81</v>
      </c>
      <c r="H57" s="78">
        <v>0</v>
      </c>
      <c r="I57" s="79">
        <v>52</v>
      </c>
      <c r="J57" s="78">
        <f t="shared" si="5"/>
        <v>52</v>
      </c>
    </row>
    <row r="58" spans="1:13" ht="12.95" customHeight="1" x14ac:dyDescent="0.2">
      <c r="A58" s="121"/>
      <c r="B58" s="71" t="s">
        <v>83</v>
      </c>
      <c r="C58" s="72" t="s">
        <v>45</v>
      </c>
      <c r="D58" s="71"/>
      <c r="E58" s="73">
        <v>5311</v>
      </c>
      <c r="F58" s="73">
        <v>5137</v>
      </c>
      <c r="G58" s="74" t="s">
        <v>81</v>
      </c>
      <c r="H58" s="78">
        <v>0</v>
      </c>
      <c r="I58" s="79">
        <v>1000</v>
      </c>
      <c r="J58" s="78">
        <f t="shared" si="5"/>
        <v>1000</v>
      </c>
    </row>
    <row r="59" spans="1:13" ht="12.95" customHeight="1" x14ac:dyDescent="0.2">
      <c r="A59" s="120"/>
      <c r="B59" s="71" t="s">
        <v>103</v>
      </c>
      <c r="C59" s="72" t="s">
        <v>45</v>
      </c>
      <c r="D59" s="71"/>
      <c r="E59" s="73">
        <v>5311</v>
      </c>
      <c r="F59" s="73">
        <v>5123</v>
      </c>
      <c r="G59" s="74" t="s">
        <v>81</v>
      </c>
      <c r="H59" s="78">
        <v>0</v>
      </c>
      <c r="I59" s="79">
        <v>29</v>
      </c>
      <c r="J59" s="78">
        <f t="shared" si="5"/>
        <v>29</v>
      </c>
    </row>
    <row r="60" spans="1:13" ht="12.95" customHeight="1" x14ac:dyDescent="0.2">
      <c r="A60" s="119" t="s">
        <v>136</v>
      </c>
      <c r="B60" s="21" t="s">
        <v>97</v>
      </c>
      <c r="C60" s="13"/>
      <c r="D60" s="12"/>
      <c r="E60" s="11">
        <v>5213</v>
      </c>
      <c r="F60" s="11">
        <v>5903</v>
      </c>
      <c r="G60" s="14"/>
      <c r="H60" s="17">
        <v>1994.37</v>
      </c>
      <c r="I60" s="40">
        <v>-500</v>
      </c>
      <c r="J60" s="17">
        <f t="shared" si="5"/>
        <v>1494.37</v>
      </c>
    </row>
    <row r="61" spans="1:13" ht="12.95" customHeight="1" x14ac:dyDescent="0.2">
      <c r="A61" s="121"/>
      <c r="B61" s="77" t="s">
        <v>130</v>
      </c>
      <c r="C61" s="72" t="s">
        <v>45</v>
      </c>
      <c r="D61" s="71"/>
      <c r="E61" s="73">
        <v>5213</v>
      </c>
      <c r="F61" s="73">
        <v>5137</v>
      </c>
      <c r="G61" s="74" t="s">
        <v>106</v>
      </c>
      <c r="H61" s="78">
        <v>0</v>
      </c>
      <c r="I61" s="79">
        <v>100</v>
      </c>
      <c r="J61" s="78">
        <f t="shared" si="5"/>
        <v>100</v>
      </c>
    </row>
    <row r="62" spans="1:13" ht="12.95" customHeight="1" x14ac:dyDescent="0.2">
      <c r="A62" s="121"/>
      <c r="B62" s="77" t="s">
        <v>138</v>
      </c>
      <c r="C62" s="72" t="s">
        <v>45</v>
      </c>
      <c r="D62" s="71"/>
      <c r="E62" s="73">
        <v>5213</v>
      </c>
      <c r="F62" s="73">
        <v>5175</v>
      </c>
      <c r="G62" s="74" t="s">
        <v>106</v>
      </c>
      <c r="H62" s="78">
        <v>0</v>
      </c>
      <c r="I62" s="79">
        <v>100</v>
      </c>
      <c r="J62" s="78">
        <f t="shared" si="5"/>
        <v>100</v>
      </c>
    </row>
    <row r="63" spans="1:13" ht="12.95" customHeight="1" x14ac:dyDescent="0.2">
      <c r="A63" s="121"/>
      <c r="B63" s="77" t="s">
        <v>108</v>
      </c>
      <c r="C63" s="72" t="s">
        <v>45</v>
      </c>
      <c r="D63" s="71"/>
      <c r="E63" s="73">
        <v>5213</v>
      </c>
      <c r="F63" s="73">
        <v>5169</v>
      </c>
      <c r="G63" s="74" t="s">
        <v>106</v>
      </c>
      <c r="H63" s="78">
        <v>0</v>
      </c>
      <c r="I63" s="79">
        <v>100</v>
      </c>
      <c r="J63" s="78">
        <f t="shared" si="5"/>
        <v>100</v>
      </c>
    </row>
    <row r="64" spans="1:13" ht="12.95" customHeight="1" x14ac:dyDescent="0.2">
      <c r="A64" s="121"/>
      <c r="B64" s="77" t="s">
        <v>135</v>
      </c>
      <c r="C64" s="72" t="s">
        <v>45</v>
      </c>
      <c r="D64" s="71"/>
      <c r="E64" s="73">
        <v>5213</v>
      </c>
      <c r="F64" s="73">
        <v>5131</v>
      </c>
      <c r="G64" s="74" t="s">
        <v>106</v>
      </c>
      <c r="H64" s="78">
        <v>0</v>
      </c>
      <c r="I64" s="79">
        <v>100</v>
      </c>
      <c r="J64" s="78">
        <f t="shared" si="5"/>
        <v>100</v>
      </c>
    </row>
    <row r="65" spans="1:10" ht="12.95" customHeight="1" x14ac:dyDescent="0.2">
      <c r="A65" s="120"/>
      <c r="B65" s="71" t="s">
        <v>134</v>
      </c>
      <c r="C65" s="72" t="s">
        <v>45</v>
      </c>
      <c r="D65" s="71"/>
      <c r="E65" s="73">
        <v>5213</v>
      </c>
      <c r="F65" s="73">
        <v>5139</v>
      </c>
      <c r="G65" s="74" t="s">
        <v>106</v>
      </c>
      <c r="H65" s="78">
        <v>0</v>
      </c>
      <c r="I65" s="79">
        <v>100</v>
      </c>
      <c r="J65" s="78">
        <f t="shared" si="5"/>
        <v>100</v>
      </c>
    </row>
    <row r="66" spans="1:10" ht="12.95" customHeight="1" x14ac:dyDescent="0.2">
      <c r="A66" s="30"/>
      <c r="B66" s="35"/>
      <c r="C66" s="36"/>
      <c r="D66" s="36"/>
      <c r="E66" s="116" t="s">
        <v>21</v>
      </c>
      <c r="F66" s="117"/>
      <c r="G66" s="118"/>
      <c r="H66" s="44">
        <f>SUM(H28:H65)</f>
        <v>13616.59</v>
      </c>
      <c r="I66" s="44">
        <f>SUM(I28:I65)</f>
        <v>-575.16999999999962</v>
      </c>
      <c r="J66" s="44">
        <f>SUM(J28:J65)</f>
        <v>13041.419999999998</v>
      </c>
    </row>
    <row r="67" spans="1:10" x14ac:dyDescent="0.2">
      <c r="A67" s="45" t="s">
        <v>22</v>
      </c>
      <c r="B67" s="35"/>
      <c r="C67" s="36"/>
      <c r="D67" s="36"/>
      <c r="E67" s="37"/>
      <c r="F67" s="35"/>
      <c r="G67" s="35"/>
      <c r="H67" s="38"/>
      <c r="I67" s="38"/>
      <c r="J67" s="46"/>
    </row>
    <row r="68" spans="1:10" x14ac:dyDescent="0.2">
      <c r="A68" s="119" t="s">
        <v>13</v>
      </c>
      <c r="B68" s="77" t="s">
        <v>75</v>
      </c>
      <c r="C68" s="72" t="s">
        <v>45</v>
      </c>
      <c r="D68" s="73"/>
      <c r="E68" s="73">
        <v>2219</v>
      </c>
      <c r="F68" s="73">
        <v>6121</v>
      </c>
      <c r="G68" s="73">
        <v>2289</v>
      </c>
      <c r="H68" s="78">
        <v>0</v>
      </c>
      <c r="I68" s="79">
        <v>3100</v>
      </c>
      <c r="J68" s="78">
        <f t="shared" ref="J68:J75" si="6">H68+I68</f>
        <v>3100</v>
      </c>
    </row>
    <row r="69" spans="1:10" x14ac:dyDescent="0.2">
      <c r="A69" s="121"/>
      <c r="B69" s="18" t="s">
        <v>77</v>
      </c>
      <c r="C69" s="19"/>
      <c r="D69" s="19"/>
      <c r="E69" s="19">
        <v>3639</v>
      </c>
      <c r="F69" s="19">
        <v>6121</v>
      </c>
      <c r="G69" s="14" t="s">
        <v>78</v>
      </c>
      <c r="H69" s="42">
        <v>1200</v>
      </c>
      <c r="I69" s="43">
        <v>-30</v>
      </c>
      <c r="J69" s="17">
        <f t="shared" si="6"/>
        <v>1170</v>
      </c>
    </row>
    <row r="70" spans="1:10" x14ac:dyDescent="0.2">
      <c r="A70" s="121"/>
      <c r="B70" s="71" t="s">
        <v>79</v>
      </c>
      <c r="C70" s="72" t="s">
        <v>45</v>
      </c>
      <c r="D70" s="73"/>
      <c r="E70" s="73">
        <v>3113</v>
      </c>
      <c r="F70" s="73">
        <v>6121</v>
      </c>
      <c r="G70" s="73">
        <v>9219</v>
      </c>
      <c r="H70" s="78">
        <v>0</v>
      </c>
      <c r="I70" s="79">
        <v>30</v>
      </c>
      <c r="J70" s="78">
        <f t="shared" si="6"/>
        <v>30</v>
      </c>
    </row>
    <row r="71" spans="1:10" x14ac:dyDescent="0.2">
      <c r="A71" s="121"/>
      <c r="B71" s="12" t="s">
        <v>80</v>
      </c>
      <c r="C71" s="11"/>
      <c r="D71" s="11"/>
      <c r="E71" s="11">
        <v>5311</v>
      </c>
      <c r="F71" s="11">
        <v>6121</v>
      </c>
      <c r="G71" s="11">
        <v>9319</v>
      </c>
      <c r="H71" s="17">
        <v>2600</v>
      </c>
      <c r="I71" s="40">
        <v>-1381</v>
      </c>
      <c r="J71" s="17">
        <f t="shared" si="6"/>
        <v>1219</v>
      </c>
    </row>
    <row r="72" spans="1:10" x14ac:dyDescent="0.2">
      <c r="A72" s="121"/>
      <c r="B72" s="71" t="s">
        <v>84</v>
      </c>
      <c r="C72" s="72" t="s">
        <v>45</v>
      </c>
      <c r="D72" s="73"/>
      <c r="E72" s="73">
        <v>5311</v>
      </c>
      <c r="F72" s="73">
        <v>6122</v>
      </c>
      <c r="G72" s="73">
        <v>9319</v>
      </c>
      <c r="H72" s="78">
        <v>0</v>
      </c>
      <c r="I72" s="79">
        <v>300</v>
      </c>
      <c r="J72" s="78">
        <f t="shared" si="6"/>
        <v>300</v>
      </c>
    </row>
    <row r="73" spans="1:10" s="26" customFormat="1" x14ac:dyDescent="0.2">
      <c r="A73" s="120"/>
      <c r="B73" s="12" t="s">
        <v>85</v>
      </c>
      <c r="C73" s="13"/>
      <c r="D73" s="11"/>
      <c r="E73" s="11">
        <v>3113</v>
      </c>
      <c r="F73" s="11">
        <v>6121</v>
      </c>
      <c r="G73" s="14" t="s">
        <v>86</v>
      </c>
      <c r="H73" s="17">
        <v>150</v>
      </c>
      <c r="I73" s="40">
        <v>25.5</v>
      </c>
      <c r="J73" s="17">
        <f t="shared" si="6"/>
        <v>175.5</v>
      </c>
    </row>
    <row r="74" spans="1:10" s="26" customFormat="1" x14ac:dyDescent="0.2">
      <c r="A74" s="119" t="s">
        <v>14</v>
      </c>
      <c r="B74" s="21" t="s">
        <v>132</v>
      </c>
      <c r="C74" s="13"/>
      <c r="D74" s="11"/>
      <c r="E74" s="11">
        <v>3639</v>
      </c>
      <c r="F74" s="11">
        <v>6121</v>
      </c>
      <c r="G74" s="14" t="s">
        <v>78</v>
      </c>
      <c r="H74" s="17">
        <v>1170</v>
      </c>
      <c r="I74" s="40">
        <v>-150</v>
      </c>
      <c r="J74" s="17">
        <f t="shared" si="6"/>
        <v>1020</v>
      </c>
    </row>
    <row r="75" spans="1:10" s="26" customFormat="1" x14ac:dyDescent="0.2">
      <c r="A75" s="120"/>
      <c r="B75" s="71" t="s">
        <v>133</v>
      </c>
      <c r="C75" s="72" t="s">
        <v>45</v>
      </c>
      <c r="D75" s="73"/>
      <c r="E75" s="73">
        <v>3745</v>
      </c>
      <c r="F75" s="73">
        <v>6119</v>
      </c>
      <c r="G75" s="74" t="s">
        <v>131</v>
      </c>
      <c r="H75" s="78">
        <v>0</v>
      </c>
      <c r="I75" s="79">
        <v>150</v>
      </c>
      <c r="J75" s="78">
        <f t="shared" si="6"/>
        <v>150</v>
      </c>
    </row>
    <row r="76" spans="1:10" x14ac:dyDescent="0.2">
      <c r="A76" s="32"/>
      <c r="B76" s="31"/>
      <c r="C76" s="32"/>
      <c r="D76" s="32"/>
      <c r="E76" s="115" t="s">
        <v>23</v>
      </c>
      <c r="F76" s="115"/>
      <c r="G76" s="115"/>
      <c r="H76" s="80">
        <f>SUM(H68:H75)</f>
        <v>5120</v>
      </c>
      <c r="I76" s="80">
        <f t="shared" ref="I76:J76" si="7">SUM(I68:I75)</f>
        <v>2044.5</v>
      </c>
      <c r="J76" s="80">
        <f t="shared" si="7"/>
        <v>7164.5</v>
      </c>
    </row>
    <row r="77" spans="1:10" x14ac:dyDescent="0.2">
      <c r="A77" s="28" t="s">
        <v>34</v>
      </c>
      <c r="B77" s="31"/>
      <c r="C77" s="32"/>
      <c r="D77" s="32"/>
      <c r="E77" s="63"/>
      <c r="F77" s="63"/>
      <c r="G77" s="63"/>
      <c r="H77" s="66"/>
      <c r="I77" s="67"/>
      <c r="J77" s="66"/>
    </row>
    <row r="78" spans="1:10" x14ac:dyDescent="0.2">
      <c r="A78" s="69" t="s">
        <v>13</v>
      </c>
      <c r="B78" s="12"/>
      <c r="C78" s="11"/>
      <c r="D78" s="11"/>
      <c r="E78" s="70"/>
      <c r="F78" s="70"/>
      <c r="G78" s="70"/>
      <c r="H78" s="22">
        <v>0</v>
      </c>
      <c r="I78" s="16">
        <v>0</v>
      </c>
      <c r="J78" s="22">
        <f>H78+I78</f>
        <v>0</v>
      </c>
    </row>
    <row r="79" spans="1:10" x14ac:dyDescent="0.2">
      <c r="A79" s="32"/>
      <c r="B79" s="31"/>
      <c r="C79" s="32"/>
      <c r="D79" s="32"/>
      <c r="E79" s="106" t="s">
        <v>35</v>
      </c>
      <c r="F79" s="107"/>
      <c r="G79" s="108"/>
      <c r="H79" s="64">
        <v>0</v>
      </c>
      <c r="I79" s="68">
        <f>SUM(I78:I78)</f>
        <v>0</v>
      </c>
      <c r="J79" s="29">
        <v>0</v>
      </c>
    </row>
    <row r="80" spans="1:10" x14ac:dyDescent="0.2">
      <c r="A80" s="32"/>
      <c r="B80" s="31"/>
      <c r="C80" s="32"/>
      <c r="D80" s="32"/>
      <c r="E80" s="47"/>
      <c r="F80" s="47"/>
      <c r="G80" s="48"/>
      <c r="H80" s="64"/>
      <c r="I80" s="65"/>
      <c r="J80" s="29"/>
    </row>
    <row r="81" spans="2:10" x14ac:dyDescent="0.2">
      <c r="B81" s="49" t="s">
        <v>33</v>
      </c>
      <c r="C81" s="36"/>
      <c r="D81" s="36"/>
      <c r="E81" s="112" t="s">
        <v>16</v>
      </c>
      <c r="F81" s="113"/>
      <c r="G81" s="113"/>
      <c r="H81" s="114"/>
      <c r="I81" s="43">
        <f>I23</f>
        <v>20418.64</v>
      </c>
      <c r="J81" s="43"/>
    </row>
    <row r="82" spans="2:10" x14ac:dyDescent="0.2">
      <c r="B82" s="35"/>
      <c r="C82" s="36"/>
      <c r="D82" s="36"/>
      <c r="E82" s="112" t="s">
        <v>24</v>
      </c>
      <c r="F82" s="113"/>
      <c r="G82" s="113"/>
      <c r="H82" s="114"/>
      <c r="I82" s="43">
        <f>I66+I24</f>
        <v>18374.14</v>
      </c>
      <c r="J82" s="18"/>
    </row>
    <row r="83" spans="2:10" x14ac:dyDescent="0.2">
      <c r="B83" s="35"/>
      <c r="C83" s="36"/>
      <c r="D83" s="36"/>
      <c r="E83" s="112" t="s">
        <v>25</v>
      </c>
      <c r="F83" s="113"/>
      <c r="G83" s="113"/>
      <c r="H83" s="114"/>
      <c r="I83" s="43">
        <f>I76+I25</f>
        <v>2044.5</v>
      </c>
      <c r="J83" s="42"/>
    </row>
    <row r="84" spans="2:10" x14ac:dyDescent="0.2">
      <c r="B84" s="35"/>
      <c r="C84" s="36"/>
      <c r="D84" s="36"/>
      <c r="E84" s="112" t="s">
        <v>26</v>
      </c>
      <c r="F84" s="113"/>
      <c r="G84" s="113"/>
      <c r="H84" s="114"/>
      <c r="I84" s="43">
        <f>I82+I83</f>
        <v>20418.64</v>
      </c>
      <c r="J84" s="42"/>
    </row>
    <row r="85" spans="2:10" x14ac:dyDescent="0.2">
      <c r="B85" s="35"/>
      <c r="C85" s="36"/>
      <c r="D85" s="36"/>
      <c r="E85" s="109" t="s">
        <v>27</v>
      </c>
      <c r="F85" s="110"/>
      <c r="G85" s="110"/>
      <c r="H85" s="111"/>
      <c r="I85" s="43">
        <f>I81-I84</f>
        <v>0</v>
      </c>
      <c r="J85" s="42"/>
    </row>
    <row r="86" spans="2:10" x14ac:dyDescent="0.2">
      <c r="B86" s="35"/>
      <c r="C86" s="36"/>
      <c r="D86" s="36"/>
      <c r="E86" s="109" t="s">
        <v>28</v>
      </c>
      <c r="F86" s="110"/>
      <c r="G86" s="110"/>
      <c r="H86" s="111"/>
      <c r="I86" s="43">
        <f>I79</f>
        <v>0</v>
      </c>
      <c r="J86" s="42"/>
    </row>
    <row r="87" spans="2:10" x14ac:dyDescent="0.2">
      <c r="E87" s="57" t="s">
        <v>29</v>
      </c>
      <c r="G87" s="35"/>
      <c r="H87" s="58">
        <v>43880</v>
      </c>
      <c r="J87" s="58">
        <v>43908</v>
      </c>
    </row>
    <row r="88" spans="2:10" x14ac:dyDescent="0.2">
      <c r="B88" s="49" t="s">
        <v>36</v>
      </c>
      <c r="C88" s="36"/>
      <c r="D88" s="36"/>
      <c r="E88" s="59" t="s">
        <v>30</v>
      </c>
      <c r="F88" s="50"/>
      <c r="G88" s="51"/>
      <c r="H88" s="60">
        <v>484973.78</v>
      </c>
      <c r="I88" s="43">
        <f>I81</f>
        <v>20418.64</v>
      </c>
      <c r="J88" s="43">
        <f>H88+I88</f>
        <v>505392.42000000004</v>
      </c>
    </row>
    <row r="89" spans="2:10" x14ac:dyDescent="0.2">
      <c r="B89" s="35"/>
      <c r="C89" s="36"/>
      <c r="D89" s="36"/>
      <c r="E89" s="52" t="s">
        <v>24</v>
      </c>
      <c r="F89" s="53"/>
      <c r="G89" s="41"/>
      <c r="H89" s="61">
        <v>364677.05</v>
      </c>
      <c r="I89" s="43">
        <f>I66+I24</f>
        <v>18374.14</v>
      </c>
      <c r="J89" s="42">
        <f>H89+I89</f>
        <v>383051.19</v>
      </c>
    </row>
    <row r="90" spans="2:10" x14ac:dyDescent="0.2">
      <c r="B90" s="35"/>
      <c r="C90" s="36"/>
      <c r="D90" s="36"/>
      <c r="E90" s="30" t="s">
        <v>25</v>
      </c>
      <c r="F90" s="35"/>
      <c r="G90" s="54"/>
      <c r="H90" s="61">
        <v>120296.73</v>
      </c>
      <c r="I90" s="43">
        <f>I76+I25</f>
        <v>2044.5</v>
      </c>
      <c r="J90" s="42">
        <f>H90+I90</f>
        <v>122341.23</v>
      </c>
    </row>
    <row r="91" spans="2:10" x14ac:dyDescent="0.2">
      <c r="B91" s="58" t="s">
        <v>41</v>
      </c>
      <c r="E91" s="55" t="s">
        <v>31</v>
      </c>
      <c r="F91" s="53"/>
      <c r="G91" s="41"/>
      <c r="H91" s="43">
        <f>H89+H90</f>
        <v>484973.77999999997</v>
      </c>
      <c r="I91" s="43">
        <f>SUM(I89:I90)</f>
        <v>20418.64</v>
      </c>
      <c r="J91" s="43">
        <f>SUM(J89:J90)</f>
        <v>505392.42</v>
      </c>
    </row>
    <row r="92" spans="2:10" x14ac:dyDescent="0.2">
      <c r="E92" s="30" t="s">
        <v>19</v>
      </c>
      <c r="F92" s="35"/>
      <c r="G92" s="54"/>
      <c r="H92" s="42">
        <f>H88-H91</f>
        <v>0</v>
      </c>
      <c r="I92" s="43">
        <f>I88-I91</f>
        <v>0</v>
      </c>
      <c r="J92" s="42">
        <f>J88-J91</f>
        <v>0</v>
      </c>
    </row>
    <row r="93" spans="2:10" x14ac:dyDescent="0.2">
      <c r="E93" s="55" t="s">
        <v>32</v>
      </c>
      <c r="F93" s="53"/>
      <c r="G93" s="41"/>
      <c r="H93" s="62">
        <v>0</v>
      </c>
      <c r="I93" s="43">
        <f>I86</f>
        <v>0</v>
      </c>
      <c r="J93" s="43">
        <f>H93+I93</f>
        <v>0</v>
      </c>
    </row>
  </sheetData>
  <mergeCells count="27">
    <mergeCell ref="A51:A53"/>
    <mergeCell ref="B2:B3"/>
    <mergeCell ref="E2:E3"/>
    <mergeCell ref="F2:F3"/>
    <mergeCell ref="G2:G3"/>
    <mergeCell ref="A5:A8"/>
    <mergeCell ref="E23:G23"/>
    <mergeCell ref="A9:A22"/>
    <mergeCell ref="E24:G24"/>
    <mergeCell ref="E25:G25"/>
    <mergeCell ref="E26:G26"/>
    <mergeCell ref="A28:A40"/>
    <mergeCell ref="A42:A49"/>
    <mergeCell ref="E86:H86"/>
    <mergeCell ref="A54:A55"/>
    <mergeCell ref="A56:A59"/>
    <mergeCell ref="E66:G66"/>
    <mergeCell ref="A68:A73"/>
    <mergeCell ref="E76:G76"/>
    <mergeCell ref="E79:G79"/>
    <mergeCell ref="A60:A65"/>
    <mergeCell ref="A74:A75"/>
    <mergeCell ref="E81:H81"/>
    <mergeCell ref="E82:H82"/>
    <mergeCell ref="E83:H83"/>
    <mergeCell ref="E84:H84"/>
    <mergeCell ref="E85:H85"/>
  </mergeCells>
  <conditionalFormatting sqref="B1:B2">
    <cfRule type="expression" dxfId="32" priority="31" stopIfTrue="1">
      <formula>$K1="Z"</formula>
    </cfRule>
    <cfRule type="expression" dxfId="31" priority="32" stopIfTrue="1">
      <formula>$K1="T"</formula>
    </cfRule>
    <cfRule type="expression" dxfId="30" priority="33" stopIfTrue="1">
      <formula>$K1="Y"</formula>
    </cfRule>
  </conditionalFormatting>
  <conditionalFormatting sqref="B2">
    <cfRule type="expression" dxfId="29" priority="28" stopIfTrue="1">
      <formula>$K2="Z"</formula>
    </cfRule>
    <cfRule type="expression" dxfId="28" priority="29" stopIfTrue="1">
      <formula>$K2="T"</formula>
    </cfRule>
    <cfRule type="expression" dxfId="27" priority="30" stopIfTrue="1">
      <formula>$K2="Y"</formula>
    </cfRule>
  </conditionalFormatting>
  <conditionalFormatting sqref="C23:D25 B1:B2">
    <cfRule type="expression" dxfId="26" priority="25" stopIfTrue="1">
      <formula>#REF!="Z"</formula>
    </cfRule>
    <cfRule type="expression" dxfId="25" priority="26" stopIfTrue="1">
      <formula>#REF!="T"</formula>
    </cfRule>
    <cfRule type="expression" dxfId="24" priority="27" stopIfTrue="1">
      <formula>#REF!="Y"</formula>
    </cfRule>
  </conditionalFormatting>
  <conditionalFormatting sqref="H89">
    <cfRule type="expression" dxfId="23" priority="22" stopIfTrue="1">
      <formula>$J89="Z"</formula>
    </cfRule>
    <cfRule type="expression" dxfId="22" priority="23" stopIfTrue="1">
      <formula>$J89="T"</formula>
    </cfRule>
    <cfRule type="expression" dxfId="21" priority="24" stopIfTrue="1">
      <formula>$J89="Y"</formula>
    </cfRule>
  </conditionalFormatting>
  <conditionalFormatting sqref="H90">
    <cfRule type="expression" dxfId="20" priority="19" stopIfTrue="1">
      <formula>$J90="Z"</formula>
    </cfRule>
    <cfRule type="expression" dxfId="19" priority="20" stopIfTrue="1">
      <formula>$J90="T"</formula>
    </cfRule>
    <cfRule type="expression" dxfId="18" priority="21" stopIfTrue="1">
      <formula>$J90="Y"</formula>
    </cfRule>
  </conditionalFormatting>
  <conditionalFormatting sqref="H162">
    <cfRule type="expression" dxfId="17" priority="16" stopIfTrue="1">
      <formula>$J162="Z"</formula>
    </cfRule>
    <cfRule type="expression" dxfId="16" priority="17" stopIfTrue="1">
      <formula>$J162="T"</formula>
    </cfRule>
    <cfRule type="expression" dxfId="15" priority="18" stopIfTrue="1">
      <formula>$J162="Y"</formula>
    </cfRule>
  </conditionalFormatting>
  <conditionalFormatting sqref="H163">
    <cfRule type="expression" dxfId="14" priority="13" stopIfTrue="1">
      <formula>$J163="Z"</formula>
    </cfRule>
    <cfRule type="expression" dxfId="13" priority="14" stopIfTrue="1">
      <formula>$J163="T"</formula>
    </cfRule>
    <cfRule type="expression" dxfId="12" priority="15" stopIfTrue="1">
      <formula>$J163="Y"</formula>
    </cfRule>
  </conditionalFormatting>
  <conditionalFormatting sqref="H164">
    <cfRule type="expression" dxfId="11" priority="10" stopIfTrue="1">
      <formula>$J164="Z"</formula>
    </cfRule>
    <cfRule type="expression" dxfId="10" priority="11" stopIfTrue="1">
      <formula>$J164="T"</formula>
    </cfRule>
    <cfRule type="expression" dxfId="9" priority="12" stopIfTrue="1">
      <formula>$J164="Y"</formula>
    </cfRule>
  </conditionalFormatting>
  <conditionalFormatting sqref="H88">
    <cfRule type="expression" dxfId="8" priority="7" stopIfTrue="1">
      <formula>$J88="Z"</formula>
    </cfRule>
    <cfRule type="expression" dxfId="7" priority="8" stopIfTrue="1">
      <formula>$J88="T"</formula>
    </cfRule>
    <cfRule type="expression" dxfId="6" priority="9" stopIfTrue="1">
      <formula>$J88="Y"</formula>
    </cfRule>
  </conditionalFormatting>
  <conditionalFormatting sqref="H89">
    <cfRule type="expression" dxfId="5" priority="4" stopIfTrue="1">
      <formula>$J89="Z"</formula>
    </cfRule>
    <cfRule type="expression" dxfId="4" priority="5" stopIfTrue="1">
      <formula>$J89="T"</formula>
    </cfRule>
    <cfRule type="expression" dxfId="3" priority="6" stopIfTrue="1">
      <formula>$J89="Y"</formula>
    </cfRule>
  </conditionalFormatting>
  <conditionalFormatting sqref="H90">
    <cfRule type="expression" dxfId="2" priority="1" stopIfTrue="1">
      <formula>$J90="Z"</formula>
    </cfRule>
    <cfRule type="expression" dxfId="1" priority="2" stopIfTrue="1">
      <formula>$J90="T"</formula>
    </cfRule>
    <cfRule type="expression" dxfId="0" priority="3" stopIfTrue="1">
      <formula>$J90="Y"</formula>
    </cfRule>
  </conditionalFormatting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RMO 18.3.2020</vt:lpstr>
      <vt:lpstr>dodatek</vt:lpstr>
      <vt:lpstr>schváleno 18.3.2020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2020-03-18T14:02:51Z</cp:lastPrinted>
  <dcterms:created xsi:type="dcterms:W3CDTF">2019-02-01T08:27:03Z</dcterms:created>
  <dcterms:modified xsi:type="dcterms:W3CDTF">2020-03-30T05:37:16Z</dcterms:modified>
</cp:coreProperties>
</file>