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O č. 12 11.11.2020" sheetId="1" r:id="rId1"/>
  </sheets>
  <calcPr calcId="145621"/>
</workbook>
</file>

<file path=xl/calcChain.xml><?xml version="1.0" encoding="utf-8"?>
<calcChain xmlns="http://schemas.openxmlformats.org/spreadsheetml/2006/main">
  <c r="J10" i="1" l="1"/>
  <c r="J18" i="1"/>
  <c r="G23" i="1"/>
  <c r="H23" i="1"/>
  <c r="F23" i="1"/>
  <c r="G22" i="1"/>
  <c r="H22" i="1"/>
  <c r="F22" i="1"/>
  <c r="I18" i="1"/>
  <c r="I19" i="1"/>
  <c r="I20" i="1"/>
  <c r="I21" i="1"/>
  <c r="H31" i="1" l="1"/>
  <c r="H39" i="1" s="1"/>
  <c r="I17" i="1"/>
  <c r="I16" i="1"/>
  <c r="I15" i="1"/>
  <c r="I14" i="1"/>
  <c r="I13" i="1"/>
  <c r="I12" i="1"/>
  <c r="I11" i="1"/>
  <c r="I10" i="1"/>
  <c r="I23" i="1" l="1"/>
  <c r="F25" i="1"/>
  <c r="H32" i="1"/>
  <c r="H40" i="1" s="1"/>
  <c r="G28" i="1"/>
  <c r="H28" i="1"/>
  <c r="I9" i="1"/>
  <c r="I27" i="1" l="1"/>
  <c r="I28" i="1" s="1"/>
  <c r="H25" i="1" l="1"/>
  <c r="G41" i="1"/>
  <c r="I7" i="1" l="1"/>
  <c r="I8" i="1"/>
  <c r="G25" i="1"/>
  <c r="I43" i="1" l="1"/>
  <c r="G42" i="1"/>
  <c r="H30" i="1"/>
  <c r="H38" i="1" s="1"/>
  <c r="I6" i="1"/>
  <c r="I5" i="1"/>
  <c r="I22" i="1" l="1"/>
  <c r="I25" i="1" s="1"/>
  <c r="I40" i="1"/>
  <c r="I38" i="1"/>
  <c r="H41" i="1" l="1"/>
  <c r="H42" i="1" s="1"/>
  <c r="I39" i="1"/>
  <c r="I41" i="1" s="1"/>
  <c r="I42" i="1" s="1"/>
  <c r="H33" i="1"/>
  <c r="H34" i="1" s="1"/>
</calcChain>
</file>

<file path=xl/sharedStrings.xml><?xml version="1.0" encoding="utf-8"?>
<sst xmlns="http://schemas.openxmlformats.org/spreadsheetml/2006/main" count="80" uniqueCount="64">
  <si>
    <t>Poř.</t>
  </si>
  <si>
    <t xml:space="preserve"> </t>
  </si>
  <si>
    <t>Pol.</t>
  </si>
  <si>
    <t xml:space="preserve">Platný </t>
  </si>
  <si>
    <t>RO</t>
  </si>
  <si>
    <t>Nový</t>
  </si>
  <si>
    <t>čís.</t>
  </si>
  <si>
    <t>rozpočet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</si>
  <si>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</si>
  <si>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</si>
  <si>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</si>
  <si>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</si>
  <si>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</si>
  <si>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</si>
  <si>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</si>
  <si>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Rekapitulace Rozpočtového opatření</t>
  </si>
  <si>
    <t>Běžné výdaje</t>
  </si>
  <si>
    <t>Investice</t>
  </si>
  <si>
    <t>P-V-I</t>
  </si>
  <si>
    <t>Financování</t>
  </si>
  <si>
    <t>Rekapitulace celkového rozpočtu města na rok 2020 včetně RO</t>
  </si>
  <si>
    <t>Příjmy</t>
  </si>
  <si>
    <t>Celk. výdaje (BV + I)</t>
  </si>
  <si>
    <t>Finance</t>
  </si>
  <si>
    <t>4.</t>
  </si>
  <si>
    <t xml:space="preserve">Rozpočtové opatření č. 12/2020 - změna schváleného rozpočtu roku 2020 - listopad  (údaje v tis. Kč) </t>
  </si>
  <si>
    <t>č. 12</t>
  </si>
  <si>
    <t>DPH</t>
  </si>
  <si>
    <t>DPFO - placená plátci (ze závislé činnosti)</t>
  </si>
  <si>
    <t>DPFO - placená poplatníky (př. OSVČ)</t>
  </si>
  <si>
    <t>DPFO - vybíraná srážkou</t>
  </si>
  <si>
    <t>DPPO</t>
  </si>
  <si>
    <t>5.</t>
  </si>
  <si>
    <t>Změny ve financování (tř. 8)</t>
  </si>
  <si>
    <t>Otrokovice 11.11.2020</t>
  </si>
  <si>
    <t>Změny fin. prostředků na b.ú.</t>
  </si>
  <si>
    <t>Celkové výdaje (BV + investice)</t>
  </si>
  <si>
    <t xml:space="preserve">Schválený </t>
  </si>
  <si>
    <t>Platný rozpočet</t>
  </si>
  <si>
    <t xml:space="preserve">Změny příjmů i výdajů a jejich použití </t>
  </si>
  <si>
    <t>6.</t>
  </si>
  <si>
    <t>0480</t>
  </si>
  <si>
    <t>0450</t>
  </si>
  <si>
    <t>org.</t>
  </si>
  <si>
    <t>ODPA</t>
  </si>
  <si>
    <t>4350</t>
  </si>
  <si>
    <t>0481</t>
  </si>
  <si>
    <t>4357</t>
  </si>
  <si>
    <t>0482</t>
  </si>
  <si>
    <t>4359</t>
  </si>
  <si>
    <t>7.</t>
  </si>
  <si>
    <t>0483</t>
  </si>
  <si>
    <t>0470</t>
  </si>
  <si>
    <t>Příjem neinv. dotace pro SENIOR - domov pro seniory (ÚZ 00100)</t>
  </si>
  <si>
    <t>Transfery neinv. dotace pro SENIOR - DS (ÚZ 00100)</t>
  </si>
  <si>
    <t>Příjem neinv. dotace pro SENIOR - DZR (ÚZ 00100)</t>
  </si>
  <si>
    <t>Transfery neinv. dotace pro SENIOR - DZR (ÚZ 00100)</t>
  </si>
  <si>
    <t>Příjem neinv. dotace pro SENIOR - Odleh. sl. (ÚZ 00100)</t>
  </si>
  <si>
    <t>Transfery neinv. dotace pro SENIOR - Odleh. sl. (ÚZ 00100)</t>
  </si>
  <si>
    <t>Příjem neinv. dotace pro SENIOR - Denní stacionáře (ÚZ 00100)</t>
  </si>
  <si>
    <t>Transfery neinv. dotace pro SENIOR - Denní stacionáře (ÚZ 00100)</t>
  </si>
  <si>
    <t>Příjem neinv. dotace pro SENIOR - Pečovatelská služ. (ÚZ 00100)</t>
  </si>
  <si>
    <t>Transfery neinv. dotace pro SENIOR - Pečovatelská sl. (ÚZ 00100)</t>
  </si>
  <si>
    <t>Příloha k us. č. ZMO/4/14/20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</si>
</sst>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4" fontId="2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3" borderId="8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2" fillId="0" borderId="8" xfId="0" applyFont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4" fontId="1" fillId="3" borderId="9" xfId="0" applyNumberFormat="1" applyFont="1" applyFill="1" applyBorder="1"/>
    <xf numFmtId="0" fontId="2" fillId="0" borderId="0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Fill="1" applyBorder="1"/>
    <xf numFmtId="0" fontId="1" fillId="0" borderId="9" xfId="0" applyFont="1" applyBorder="1" applyAlignment="1">
      <alignment horizontal="left"/>
    </xf>
    <xf numFmtId="4" fontId="2" fillId="0" borderId="0" xfId="0" applyNumberFormat="1" applyFont="1" applyFill="1" applyBorder="1"/>
    <xf numFmtId="4" fontId="1" fillId="0" borderId="0" xfId="0" applyNumberFormat="1" applyFont="1" applyFill="1" applyBorder="1"/>
    <xf numFmtId="4" fontId="2" fillId="0" borderId="10" xfId="0" applyNumberFormat="1" applyFont="1" applyFill="1" applyBorder="1"/>
    <xf numFmtId="4" fontId="1" fillId="0" borderId="2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49" fontId="1" fillId="3" borderId="0" xfId="0" applyNumberFormat="1" applyFont="1" applyFill="1" applyBorder="1" applyAlignment="1">
      <alignment horizontal="right"/>
    </xf>
    <xf numFmtId="4" fontId="2" fillId="3" borderId="7" xfId="0" applyNumberFormat="1" applyFont="1" applyFill="1" applyBorder="1" applyAlignment="1">
      <alignment horizontal="right"/>
    </xf>
    <xf numFmtId="4" fontId="1" fillId="3" borderId="7" xfId="0" applyNumberFormat="1" applyFont="1" applyFill="1" applyBorder="1" applyAlignment="1">
      <alignment horizontal="right"/>
    </xf>
    <xf numFmtId="4" fontId="2" fillId="3" borderId="9" xfId="0" applyNumberFormat="1" applyFont="1" applyFill="1" applyBorder="1" applyAlignment="1">
      <alignment horizontal="right"/>
    </xf>
    <xf numFmtId="0" fontId="1" fillId="0" borderId="0" xfId="0" applyFont="1" applyBorder="1"/>
    <xf numFmtId="4" fontId="1" fillId="0" borderId="5" xfId="0" applyNumberFormat="1" applyFont="1" applyBorder="1"/>
    <xf numFmtId="4" fontId="2" fillId="0" borderId="5" xfId="0" applyNumberFormat="1" applyFont="1" applyBorder="1"/>
    <xf numFmtId="14" fontId="2" fillId="0" borderId="0" xfId="0" applyNumberFormat="1" applyFont="1"/>
    <xf numFmtId="0" fontId="1" fillId="0" borderId="3" xfId="0" applyFont="1" applyBorder="1"/>
    <xf numFmtId="0" fontId="2" fillId="0" borderId="12" xfId="0" applyFont="1" applyBorder="1"/>
    <xf numFmtId="4" fontId="1" fillId="4" borderId="6" xfId="1" applyNumberFormat="1" applyFont="1" applyFill="1" applyBorder="1" applyAlignment="1" applyProtection="1"/>
    <xf numFmtId="0" fontId="2" fillId="0" borderId="11" xfId="0" applyFont="1" applyBorder="1"/>
    <xf numFmtId="0" fontId="2" fillId="0" borderId="6" xfId="0" applyFont="1" applyBorder="1"/>
    <xf numFmtId="4" fontId="2" fillId="4" borderId="6" xfId="1" applyNumberFormat="1" applyFont="1" applyFill="1" applyBorder="1" applyAlignment="1" applyProtection="1"/>
    <xf numFmtId="0" fontId="2" fillId="0" borderId="10" xfId="0" applyFont="1" applyBorder="1"/>
    <xf numFmtId="0" fontId="1" fillId="0" borderId="11" xfId="0" applyFont="1" applyBorder="1"/>
    <xf numFmtId="4" fontId="1" fillId="0" borderId="4" xfId="0" applyNumberFormat="1" applyFont="1" applyBorder="1"/>
    <xf numFmtId="4" fontId="2" fillId="0" borderId="5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2" fillId="0" borderId="11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/>
    <xf numFmtId="0" fontId="1" fillId="0" borderId="11" xfId="0" applyFont="1" applyBorder="1" applyAlignment="1"/>
    <xf numFmtId="0" fontId="1" fillId="0" borderId="4" xfId="0" applyFont="1" applyBorder="1" applyAlignment="1"/>
    <xf numFmtId="0" fontId="1" fillId="0" borderId="6" xfId="0" applyFont="1" applyBorder="1" applyAlignment="1"/>
    <xf numFmtId="0" fontId="1" fillId="0" borderId="8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0" fontId="2" fillId="0" borderId="7" xfId="0" applyFont="1" applyFill="1" applyBorder="1"/>
    <xf numFmtId="4" fontId="1" fillId="0" borderId="0" xfId="0" applyNumberFormat="1" applyFont="1" applyBorder="1"/>
    <xf numFmtId="4" fontId="2" fillId="0" borderId="0" xfId="0" applyNumberFormat="1" applyFont="1" applyBorder="1"/>
    <xf numFmtId="0" fontId="1" fillId="0" borderId="0" xfId="0" applyFont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24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J18" sqref="J18"/>
    </sheetView>
  </sheetViews>
  <sheetFormatPr defaultRowHeight="12.75" x14ac:dyDescent="0.2"/>
  <cols>
    <col min="1" max="1" width="4.42578125" style="2" customWidth="1"/>
    <col min="2" max="2" width="55.140625" style="2" customWidth="1"/>
    <col min="3" max="3" width="6.7109375" style="2" customWidth="1"/>
    <col min="4" max="4" width="6.7109375" style="74" customWidth="1"/>
    <col min="5" max="5" width="6.7109375" style="2" customWidth="1"/>
    <col min="6" max="6" width="12" style="2" customWidth="1"/>
    <col min="7" max="9" width="11.28515625" style="2" customWidth="1"/>
    <col min="10" max="10" width="52.28515625" style="2" customWidth="1"/>
    <col min="11" max="11" width="9.7109375" style="4" customWidth="1"/>
    <col min="12" max="16384" width="9.140625" style="2"/>
  </cols>
  <sheetData>
    <row r="1" spans="1:11" x14ac:dyDescent="0.2">
      <c r="A1" s="1" t="s">
        <v>25</v>
      </c>
      <c r="B1" s="1"/>
      <c r="C1" s="1"/>
      <c r="D1" s="71"/>
      <c r="H1" s="1"/>
      <c r="I1" s="3" t="s">
        <v>63</v>
      </c>
    </row>
    <row r="2" spans="1:11" s="1" customFormat="1" x14ac:dyDescent="0.2">
      <c r="A2" s="5" t="s">
        <v>0</v>
      </c>
      <c r="B2" s="85" t="s">
        <v>1</v>
      </c>
      <c r="C2" s="85" t="s">
        <v>43</v>
      </c>
      <c r="D2" s="85" t="s">
        <v>44</v>
      </c>
      <c r="E2" s="85" t="s">
        <v>2</v>
      </c>
      <c r="F2" s="56" t="s">
        <v>37</v>
      </c>
      <c r="G2" s="5" t="s">
        <v>3</v>
      </c>
      <c r="H2" s="5" t="s">
        <v>4</v>
      </c>
      <c r="I2" s="5" t="s">
        <v>5</v>
      </c>
      <c r="K2" s="3"/>
    </row>
    <row r="3" spans="1:11" s="1" customFormat="1" x14ac:dyDescent="0.2">
      <c r="A3" s="6" t="s">
        <v>6</v>
      </c>
      <c r="B3" s="86"/>
      <c r="C3" s="86"/>
      <c r="D3" s="86"/>
      <c r="E3" s="86"/>
      <c r="F3" s="57" t="s">
        <v>7</v>
      </c>
      <c r="G3" s="6" t="s">
        <v>7</v>
      </c>
      <c r="H3" s="6" t="s">
        <v>26</v>
      </c>
      <c r="I3" s="6" t="s">
        <v>7</v>
      </c>
      <c r="K3" s="3"/>
    </row>
    <row r="4" spans="1:11" ht="12.75" customHeight="1" x14ac:dyDescent="0.2">
      <c r="A4" s="7" t="s">
        <v>39</v>
      </c>
      <c r="B4" s="8"/>
      <c r="C4" s="9"/>
      <c r="D4" s="9"/>
      <c r="E4" s="9"/>
      <c r="F4" s="9"/>
      <c r="G4" s="9"/>
      <c r="H4" s="10"/>
      <c r="I4" s="11"/>
    </row>
    <row r="5" spans="1:11" ht="12.75" customHeight="1" x14ac:dyDescent="0.2">
      <c r="A5" s="55" t="s">
        <v>8</v>
      </c>
      <c r="B5" s="12" t="s">
        <v>28</v>
      </c>
      <c r="C5" s="11"/>
      <c r="D5" s="11"/>
      <c r="E5" s="11">
        <v>1111</v>
      </c>
      <c r="F5" s="13">
        <v>78100</v>
      </c>
      <c r="G5" s="13">
        <v>64000</v>
      </c>
      <c r="H5" s="14">
        <v>-2000</v>
      </c>
      <c r="I5" s="52">
        <f t="shared" ref="I5:I11" si="0">G5+H5</f>
        <v>62000</v>
      </c>
    </row>
    <row r="6" spans="1:11" ht="12.75" customHeight="1" x14ac:dyDescent="0.2">
      <c r="A6" s="55" t="s">
        <v>9</v>
      </c>
      <c r="B6" s="12" t="s">
        <v>29</v>
      </c>
      <c r="C6" s="11">
        <v>1652</v>
      </c>
      <c r="D6" s="11"/>
      <c r="E6" s="11">
        <v>1112</v>
      </c>
      <c r="F6" s="13">
        <v>1750</v>
      </c>
      <c r="G6" s="13">
        <v>1740</v>
      </c>
      <c r="H6" s="14">
        <v>-1000</v>
      </c>
      <c r="I6" s="52">
        <f t="shared" si="0"/>
        <v>740</v>
      </c>
    </row>
    <row r="7" spans="1:11" ht="12.75" customHeight="1" x14ac:dyDescent="0.2">
      <c r="A7" s="55" t="s">
        <v>10</v>
      </c>
      <c r="B7" s="12" t="s">
        <v>30</v>
      </c>
      <c r="C7" s="11"/>
      <c r="D7" s="11"/>
      <c r="E7" s="11">
        <v>1113</v>
      </c>
      <c r="F7" s="13">
        <v>5850</v>
      </c>
      <c r="G7" s="13">
        <v>5850</v>
      </c>
      <c r="H7" s="14">
        <v>-500</v>
      </c>
      <c r="I7" s="52">
        <f t="shared" si="0"/>
        <v>5350</v>
      </c>
    </row>
    <row r="8" spans="1:11" ht="12.75" customHeight="1" x14ac:dyDescent="0.2">
      <c r="A8" s="55" t="s">
        <v>24</v>
      </c>
      <c r="B8" s="12" t="s">
        <v>31</v>
      </c>
      <c r="C8" s="11"/>
      <c r="D8" s="11"/>
      <c r="E8" s="11">
        <v>1121</v>
      </c>
      <c r="F8" s="13">
        <v>54800</v>
      </c>
      <c r="G8" s="13">
        <v>47111.02</v>
      </c>
      <c r="H8" s="14">
        <v>-2000</v>
      </c>
      <c r="I8" s="52">
        <f t="shared" si="0"/>
        <v>45111.02</v>
      </c>
    </row>
    <row r="9" spans="1:11" ht="12.75" customHeight="1" x14ac:dyDescent="0.2">
      <c r="A9" s="54" t="s">
        <v>32</v>
      </c>
      <c r="B9" s="12" t="s">
        <v>27</v>
      </c>
      <c r="C9" s="11"/>
      <c r="D9" s="11"/>
      <c r="E9" s="11">
        <v>1211</v>
      </c>
      <c r="F9" s="13">
        <v>135850</v>
      </c>
      <c r="G9" s="13">
        <v>135850</v>
      </c>
      <c r="H9" s="14">
        <v>-9500</v>
      </c>
      <c r="I9" s="52">
        <f t="shared" si="0"/>
        <v>126350</v>
      </c>
    </row>
    <row r="10" spans="1:11" ht="12.75" customHeight="1" x14ac:dyDescent="0.2">
      <c r="A10" s="80" t="s">
        <v>40</v>
      </c>
      <c r="B10" s="12" t="s">
        <v>53</v>
      </c>
      <c r="C10" s="72" t="s">
        <v>41</v>
      </c>
      <c r="D10" s="72"/>
      <c r="E10" s="11">
        <v>4122</v>
      </c>
      <c r="F10" s="13">
        <v>0</v>
      </c>
      <c r="G10" s="13">
        <v>185.28</v>
      </c>
      <c r="H10" s="14">
        <v>123.52</v>
      </c>
      <c r="I10" s="52">
        <f t="shared" si="0"/>
        <v>308.8</v>
      </c>
      <c r="J10" s="79">
        <f>H10+H12+H14+H16</f>
        <v>347.88</v>
      </c>
    </row>
    <row r="11" spans="1:11" ht="12.75" customHeight="1" x14ac:dyDescent="0.2">
      <c r="A11" s="81"/>
      <c r="B11" s="12" t="s">
        <v>54</v>
      </c>
      <c r="C11" s="72" t="s">
        <v>41</v>
      </c>
      <c r="D11" s="72" t="s">
        <v>45</v>
      </c>
      <c r="E11" s="11">
        <v>5336</v>
      </c>
      <c r="F11" s="13">
        <v>0</v>
      </c>
      <c r="G11" s="13">
        <v>185.28</v>
      </c>
      <c r="H11" s="14">
        <v>123.52</v>
      </c>
      <c r="I11" s="52">
        <f t="shared" si="0"/>
        <v>308.8</v>
      </c>
    </row>
    <row r="12" spans="1:11" ht="12.75" customHeight="1" x14ac:dyDescent="0.2">
      <c r="A12" s="81"/>
      <c r="B12" s="12" t="s">
        <v>53</v>
      </c>
      <c r="C12" s="72" t="s">
        <v>42</v>
      </c>
      <c r="D12" s="72"/>
      <c r="E12" s="11">
        <v>4122</v>
      </c>
      <c r="F12" s="13">
        <v>0</v>
      </c>
      <c r="G12" s="13">
        <v>240.24</v>
      </c>
      <c r="H12" s="14">
        <v>160.16</v>
      </c>
      <c r="I12" s="52">
        <f t="shared" ref="I12:I21" si="1">G12+H12</f>
        <v>400.4</v>
      </c>
    </row>
    <row r="13" spans="1:11" ht="12.75" customHeight="1" x14ac:dyDescent="0.2">
      <c r="A13" s="81"/>
      <c r="B13" s="12" t="s">
        <v>54</v>
      </c>
      <c r="C13" s="72" t="s">
        <v>42</v>
      </c>
      <c r="D13" s="72" t="s">
        <v>45</v>
      </c>
      <c r="E13" s="11">
        <v>5336</v>
      </c>
      <c r="F13" s="13">
        <v>0</v>
      </c>
      <c r="G13" s="13">
        <v>240.24</v>
      </c>
      <c r="H13" s="14">
        <v>160.16</v>
      </c>
      <c r="I13" s="52">
        <f t="shared" si="1"/>
        <v>400.4</v>
      </c>
    </row>
    <row r="14" spans="1:11" ht="12.75" customHeight="1" x14ac:dyDescent="0.2">
      <c r="A14" s="81"/>
      <c r="B14" s="12" t="s">
        <v>55</v>
      </c>
      <c r="C14" s="72" t="s">
        <v>46</v>
      </c>
      <c r="D14" s="72"/>
      <c r="E14" s="11">
        <v>4122</v>
      </c>
      <c r="F14" s="13">
        <v>0</v>
      </c>
      <c r="G14" s="13">
        <v>83.76</v>
      </c>
      <c r="H14" s="14">
        <v>55.84</v>
      </c>
      <c r="I14" s="52">
        <f t="shared" si="1"/>
        <v>139.60000000000002</v>
      </c>
    </row>
    <row r="15" spans="1:11" ht="12.75" customHeight="1" x14ac:dyDescent="0.2">
      <c r="A15" s="81"/>
      <c r="B15" s="12" t="s">
        <v>56</v>
      </c>
      <c r="C15" s="72" t="s">
        <v>46</v>
      </c>
      <c r="D15" s="72" t="s">
        <v>47</v>
      </c>
      <c r="E15" s="11">
        <v>5336</v>
      </c>
      <c r="F15" s="13">
        <v>0</v>
      </c>
      <c r="G15" s="13">
        <v>83.76</v>
      </c>
      <c r="H15" s="14">
        <v>55.84</v>
      </c>
      <c r="I15" s="52">
        <f t="shared" si="1"/>
        <v>139.60000000000002</v>
      </c>
    </row>
    <row r="16" spans="1:11" ht="12.75" customHeight="1" x14ac:dyDescent="0.2">
      <c r="A16" s="81"/>
      <c r="B16" s="12" t="s">
        <v>57</v>
      </c>
      <c r="C16" s="72" t="s">
        <v>48</v>
      </c>
      <c r="D16" s="72"/>
      <c r="E16" s="11">
        <v>4122</v>
      </c>
      <c r="F16" s="13">
        <v>0</v>
      </c>
      <c r="G16" s="13">
        <v>12.54</v>
      </c>
      <c r="H16" s="14">
        <v>8.36</v>
      </c>
      <c r="I16" s="52">
        <f t="shared" si="1"/>
        <v>20.9</v>
      </c>
    </row>
    <row r="17" spans="1:11" ht="12.75" customHeight="1" x14ac:dyDescent="0.2">
      <c r="A17" s="82"/>
      <c r="B17" s="12" t="s">
        <v>58</v>
      </c>
      <c r="C17" s="72" t="s">
        <v>48</v>
      </c>
      <c r="D17" s="72" t="s">
        <v>49</v>
      </c>
      <c r="E17" s="11">
        <v>5336</v>
      </c>
      <c r="F17" s="13">
        <v>0</v>
      </c>
      <c r="G17" s="13">
        <v>12.54</v>
      </c>
      <c r="H17" s="14">
        <v>8.36</v>
      </c>
      <c r="I17" s="52">
        <f t="shared" si="1"/>
        <v>20.9</v>
      </c>
    </row>
    <row r="18" spans="1:11" ht="12.75" customHeight="1" x14ac:dyDescent="0.2">
      <c r="A18" s="80" t="s">
        <v>50</v>
      </c>
      <c r="B18" s="12" t="s">
        <v>59</v>
      </c>
      <c r="C18" s="72" t="s">
        <v>51</v>
      </c>
      <c r="D18" s="11"/>
      <c r="E18" s="11">
        <v>4122</v>
      </c>
      <c r="F18" s="13">
        <v>0</v>
      </c>
      <c r="G18" s="13">
        <v>35.520000000000003</v>
      </c>
      <c r="H18" s="14">
        <v>23.68</v>
      </c>
      <c r="I18" s="52">
        <f t="shared" si="1"/>
        <v>59.2</v>
      </c>
      <c r="J18" s="79">
        <f>H18+H20</f>
        <v>148.56</v>
      </c>
    </row>
    <row r="19" spans="1:11" ht="12.75" customHeight="1" x14ac:dyDescent="0.2">
      <c r="A19" s="81"/>
      <c r="B19" s="12" t="s">
        <v>60</v>
      </c>
      <c r="C19" s="72" t="s">
        <v>51</v>
      </c>
      <c r="D19" s="11">
        <v>4356</v>
      </c>
      <c r="E19" s="11">
        <v>5336</v>
      </c>
      <c r="F19" s="13">
        <v>0</v>
      </c>
      <c r="G19" s="13">
        <v>35.520000000000003</v>
      </c>
      <c r="H19" s="14">
        <v>23.68</v>
      </c>
      <c r="I19" s="52">
        <f t="shared" si="1"/>
        <v>59.2</v>
      </c>
    </row>
    <row r="20" spans="1:11" ht="12.75" customHeight="1" x14ac:dyDescent="0.2">
      <c r="A20" s="81"/>
      <c r="B20" s="12" t="s">
        <v>61</v>
      </c>
      <c r="C20" s="72" t="s">
        <v>52</v>
      </c>
      <c r="D20" s="11"/>
      <c r="E20" s="11">
        <v>4122</v>
      </c>
      <c r="F20" s="13">
        <v>0</v>
      </c>
      <c r="G20" s="13">
        <v>187.32</v>
      </c>
      <c r="H20" s="14">
        <v>124.88</v>
      </c>
      <c r="I20" s="52">
        <f t="shared" si="1"/>
        <v>312.2</v>
      </c>
    </row>
    <row r="21" spans="1:11" ht="12.75" customHeight="1" x14ac:dyDescent="0.2">
      <c r="A21" s="82"/>
      <c r="B21" s="12" t="s">
        <v>62</v>
      </c>
      <c r="C21" s="72" t="s">
        <v>52</v>
      </c>
      <c r="D21" s="11">
        <v>4351</v>
      </c>
      <c r="E21" s="11">
        <v>5336</v>
      </c>
      <c r="F21" s="13">
        <v>0</v>
      </c>
      <c r="G21" s="13">
        <v>187.32</v>
      </c>
      <c r="H21" s="14">
        <v>124.88</v>
      </c>
      <c r="I21" s="52">
        <f t="shared" si="1"/>
        <v>312.2</v>
      </c>
    </row>
    <row r="22" spans="1:11" s="18" customFormat="1" ht="12.75" customHeight="1" x14ac:dyDescent="0.2">
      <c r="A22" s="16"/>
      <c r="D22" s="73"/>
      <c r="E22" s="65" t="s">
        <v>11</v>
      </c>
      <c r="F22" s="33">
        <f>F5+F6+F7+F8+F9+F10+F12+F14+F16+F18+F20</f>
        <v>276350</v>
      </c>
      <c r="G22" s="33">
        <f t="shared" ref="G22:I22" si="2">G5+G6+G7+G8+G9+G10+G12+G14+G16+G18+G20</f>
        <v>255295.68</v>
      </c>
      <c r="H22" s="33">
        <f t="shared" si="2"/>
        <v>-14503.56</v>
      </c>
      <c r="I22" s="33">
        <f t="shared" si="2"/>
        <v>240792.12</v>
      </c>
      <c r="K22" s="19"/>
    </row>
    <row r="23" spans="1:11" s="18" customFormat="1" ht="12.75" customHeight="1" x14ac:dyDescent="0.2">
      <c r="A23" s="16"/>
      <c r="D23" s="73"/>
      <c r="E23" s="66" t="s">
        <v>12</v>
      </c>
      <c r="F23" s="17">
        <f>F11+F13+F15+F17+F19+F21</f>
        <v>0</v>
      </c>
      <c r="G23" s="17">
        <f t="shared" ref="G23:I23" si="3">G11+G13+G15+G17+G19+G21</f>
        <v>744.65999999999985</v>
      </c>
      <c r="H23" s="17">
        <f t="shared" si="3"/>
        <v>496.44</v>
      </c>
      <c r="I23" s="17">
        <f t="shared" si="3"/>
        <v>1241.1000000000001</v>
      </c>
      <c r="K23" s="19"/>
    </row>
    <row r="24" spans="1:11" ht="12.75" customHeight="1" x14ac:dyDescent="0.2">
      <c r="A24" s="16"/>
      <c r="E24" s="67" t="s">
        <v>13</v>
      </c>
      <c r="F24" s="20">
        <v>0</v>
      </c>
      <c r="G24" s="20">
        <v>0</v>
      </c>
      <c r="H24" s="20">
        <v>0</v>
      </c>
      <c r="I24" s="20">
        <v>0</v>
      </c>
    </row>
    <row r="25" spans="1:11" ht="12.75" customHeight="1" x14ac:dyDescent="0.2">
      <c r="A25" s="21"/>
      <c r="E25" s="67" t="s">
        <v>14</v>
      </c>
      <c r="F25" s="24">
        <f>F22-F23-F24</f>
        <v>276350</v>
      </c>
      <c r="G25" s="24">
        <f>G22-G23-G24</f>
        <v>254551.02</v>
      </c>
      <c r="H25" s="24">
        <f t="shared" ref="H25:I25" si="4">H22-H23-H24</f>
        <v>-15000</v>
      </c>
      <c r="I25" s="24">
        <f t="shared" si="4"/>
        <v>239551.02</v>
      </c>
    </row>
    <row r="26" spans="1:11" x14ac:dyDescent="0.2">
      <c r="A26" s="29" t="s">
        <v>33</v>
      </c>
      <c r="B26" s="25"/>
      <c r="C26" s="25"/>
      <c r="D26" s="75"/>
      <c r="E26" s="68"/>
      <c r="F26" s="28"/>
      <c r="G26" s="30"/>
      <c r="H26" s="31"/>
      <c r="I26" s="32"/>
      <c r="K26" s="2"/>
    </row>
    <row r="27" spans="1:11" x14ac:dyDescent="0.2">
      <c r="A27" s="53" t="s">
        <v>8</v>
      </c>
      <c r="B27" s="26" t="s">
        <v>35</v>
      </c>
      <c r="C27" s="26"/>
      <c r="D27" s="27"/>
      <c r="E27" s="27">
        <v>8115</v>
      </c>
      <c r="F27" s="13">
        <v>6615</v>
      </c>
      <c r="G27" s="13">
        <v>6615</v>
      </c>
      <c r="H27" s="14">
        <v>15000</v>
      </c>
      <c r="I27" s="13">
        <f>G27+H27</f>
        <v>21615</v>
      </c>
      <c r="K27" s="2"/>
    </row>
    <row r="28" spans="1:11" ht="12.75" customHeight="1" x14ac:dyDescent="0.2">
      <c r="A28" s="23"/>
      <c r="B28" s="28"/>
      <c r="C28" s="28"/>
      <c r="D28" s="76"/>
      <c r="E28" s="83"/>
      <c r="F28" s="84"/>
      <c r="G28" s="33">
        <f>SUM(G27:G27)</f>
        <v>6615</v>
      </c>
      <c r="H28" s="33">
        <f>SUM(H27:H27)</f>
        <v>15000</v>
      </c>
      <c r="I28" s="33">
        <f>SUM(I27:I27)</f>
        <v>21615</v>
      </c>
      <c r="K28" s="2"/>
    </row>
    <row r="29" spans="1:11" x14ac:dyDescent="0.2">
      <c r="A29" s="23"/>
      <c r="B29" s="22"/>
      <c r="C29" s="22"/>
      <c r="D29" s="23"/>
      <c r="E29" s="34"/>
      <c r="F29" s="35"/>
      <c r="G29" s="36"/>
      <c r="H29" s="37"/>
      <c r="I29" s="38"/>
      <c r="K29" s="2"/>
    </row>
    <row r="30" spans="1:11" x14ac:dyDescent="0.2">
      <c r="B30" s="39" t="s">
        <v>15</v>
      </c>
      <c r="C30" s="39"/>
      <c r="D30" s="77"/>
      <c r="E30" s="59" t="s">
        <v>11</v>
      </c>
      <c r="F30" s="60"/>
      <c r="G30" s="61"/>
      <c r="H30" s="40">
        <f>H22</f>
        <v>-14503.56</v>
      </c>
      <c r="I30" s="40"/>
      <c r="K30" s="2"/>
    </row>
    <row r="31" spans="1:11" x14ac:dyDescent="0.2">
      <c r="B31" s="25"/>
      <c r="C31" s="25"/>
      <c r="D31" s="75"/>
      <c r="E31" s="59" t="s">
        <v>16</v>
      </c>
      <c r="F31" s="60"/>
      <c r="G31" s="61"/>
      <c r="H31" s="40">
        <f>H23</f>
        <v>496.44</v>
      </c>
      <c r="I31" s="26"/>
      <c r="K31" s="2"/>
    </row>
    <row r="32" spans="1:11" x14ac:dyDescent="0.2">
      <c r="B32" s="25"/>
      <c r="C32" s="25"/>
      <c r="D32" s="75"/>
      <c r="E32" s="59" t="s">
        <v>17</v>
      </c>
      <c r="F32" s="60"/>
      <c r="G32" s="61"/>
      <c r="H32" s="40">
        <f>H24</f>
        <v>0</v>
      </c>
      <c r="I32" s="41"/>
      <c r="K32" s="2"/>
    </row>
    <row r="33" spans="1:11" x14ac:dyDescent="0.2">
      <c r="B33" s="25"/>
      <c r="C33" s="25"/>
      <c r="D33" s="75"/>
      <c r="E33" s="59" t="s">
        <v>36</v>
      </c>
      <c r="F33" s="60"/>
      <c r="G33" s="61"/>
      <c r="H33" s="40">
        <f>H31+H32</f>
        <v>496.44</v>
      </c>
      <c r="I33" s="41"/>
      <c r="K33" s="2"/>
    </row>
    <row r="34" spans="1:11" x14ac:dyDescent="0.2">
      <c r="B34" s="25"/>
      <c r="C34" s="25"/>
      <c r="D34" s="75"/>
      <c r="E34" s="62" t="s">
        <v>18</v>
      </c>
      <c r="F34" s="63"/>
      <c r="G34" s="64"/>
      <c r="H34" s="40">
        <f>H30-H33</f>
        <v>-15000</v>
      </c>
      <c r="I34" s="41"/>
      <c r="K34" s="2"/>
    </row>
    <row r="35" spans="1:11" x14ac:dyDescent="0.2">
      <c r="B35" s="25"/>
      <c r="C35" s="25"/>
      <c r="D35" s="75"/>
      <c r="E35" s="62" t="s">
        <v>19</v>
      </c>
      <c r="F35" s="63"/>
      <c r="G35" s="64"/>
      <c r="H35" s="40">
        <v>15000</v>
      </c>
      <c r="I35" s="41"/>
      <c r="K35" s="2"/>
    </row>
    <row r="36" spans="1:11" x14ac:dyDescent="0.2">
      <c r="B36" s="25"/>
      <c r="C36" s="25"/>
      <c r="D36" s="75"/>
      <c r="E36" s="58"/>
      <c r="F36" s="58"/>
      <c r="G36" s="58"/>
      <c r="H36" s="69"/>
      <c r="I36" s="70"/>
      <c r="K36" s="2"/>
    </row>
    <row r="37" spans="1:11" x14ac:dyDescent="0.2">
      <c r="E37" s="15" t="s">
        <v>38</v>
      </c>
      <c r="F37" s="25"/>
      <c r="G37" s="42">
        <v>44118</v>
      </c>
      <c r="I37" s="42">
        <v>44146</v>
      </c>
      <c r="K37" s="2"/>
    </row>
    <row r="38" spans="1:11" x14ac:dyDescent="0.2">
      <c r="A38" s="58" t="s">
        <v>20</v>
      </c>
      <c r="B38" s="58"/>
      <c r="C38" s="58"/>
      <c r="D38" s="77"/>
      <c r="E38" s="43" t="s">
        <v>21</v>
      </c>
      <c r="F38" s="44"/>
      <c r="G38" s="45">
        <v>531842</v>
      </c>
      <c r="H38" s="40">
        <f>H30</f>
        <v>-14503.56</v>
      </c>
      <c r="I38" s="40">
        <f>G38+H38</f>
        <v>517338.44</v>
      </c>
      <c r="K38" s="2"/>
    </row>
    <row r="39" spans="1:11" x14ac:dyDescent="0.2">
      <c r="B39" s="25"/>
      <c r="C39" s="25"/>
      <c r="D39" s="75"/>
      <c r="E39" s="46" t="s">
        <v>16</v>
      </c>
      <c r="F39" s="47"/>
      <c r="G39" s="48">
        <v>406035.96</v>
      </c>
      <c r="H39" s="40">
        <f>H31</f>
        <v>496.44</v>
      </c>
      <c r="I39" s="41">
        <f>G39+H39</f>
        <v>406532.4</v>
      </c>
      <c r="K39" s="2"/>
    </row>
    <row r="40" spans="1:11" x14ac:dyDescent="0.2">
      <c r="B40" s="25"/>
      <c r="C40" s="25"/>
      <c r="D40" s="75"/>
      <c r="E40" s="21" t="s">
        <v>17</v>
      </c>
      <c r="F40" s="49"/>
      <c r="G40" s="48">
        <v>125806.04</v>
      </c>
      <c r="H40" s="40">
        <f>H32</f>
        <v>0</v>
      </c>
      <c r="I40" s="41">
        <f>G40+H40</f>
        <v>125806.04</v>
      </c>
      <c r="K40" s="2"/>
    </row>
    <row r="41" spans="1:11" x14ac:dyDescent="0.2">
      <c r="C41" s="42"/>
      <c r="D41" s="78"/>
      <c r="E41" s="50" t="s">
        <v>22</v>
      </c>
      <c r="F41" s="47"/>
      <c r="G41" s="40">
        <f>G39+G40</f>
        <v>531842</v>
      </c>
      <c r="H41" s="40">
        <f>SUM(H39:H40)</f>
        <v>496.44</v>
      </c>
      <c r="I41" s="40">
        <f>SUM(I39:I40)</f>
        <v>532338.44000000006</v>
      </c>
      <c r="K41" s="2"/>
    </row>
    <row r="42" spans="1:11" x14ac:dyDescent="0.2">
      <c r="E42" s="21" t="s">
        <v>14</v>
      </c>
      <c r="F42" s="49"/>
      <c r="G42" s="41">
        <f>G38-G41</f>
        <v>0</v>
      </c>
      <c r="H42" s="40">
        <f>H38-H41</f>
        <v>-15000</v>
      </c>
      <c r="I42" s="41">
        <f>I38-I41</f>
        <v>-15000.000000000058</v>
      </c>
      <c r="K42" s="2"/>
    </row>
    <row r="43" spans="1:11" x14ac:dyDescent="0.2">
      <c r="B43" s="42" t="s">
        <v>34</v>
      </c>
      <c r="E43" s="50" t="s">
        <v>23</v>
      </c>
      <c r="F43" s="47"/>
      <c r="G43" s="51">
        <v>0</v>
      </c>
      <c r="H43" s="40">
        <v>15000</v>
      </c>
      <c r="I43" s="40">
        <f>G43+H43</f>
        <v>15000</v>
      </c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</sheetData>
  <mergeCells count="7">
    <mergeCell ref="A10:A17"/>
    <mergeCell ref="A18:A21"/>
    <mergeCell ref="E28:F28"/>
    <mergeCell ref="B2:B3"/>
    <mergeCell ref="E2:E3"/>
    <mergeCell ref="C2:C3"/>
    <mergeCell ref="D2:D3"/>
  </mergeCells>
  <conditionalFormatting sqref="B2:C2 B1:D1">
    <cfRule type="expression" dxfId="23" priority="22" stopIfTrue="1">
      <formula>#REF!="Z"</formula>
    </cfRule>
    <cfRule type="expression" dxfId="22" priority="23" stopIfTrue="1">
      <formula>#REF!="T"</formula>
    </cfRule>
    <cfRule type="expression" dxfId="21" priority="24" stopIfTrue="1">
      <formula>#REF!="Y"</formula>
    </cfRule>
  </conditionalFormatting>
  <conditionalFormatting sqref="G112">
    <cfRule type="expression" dxfId="20" priority="19" stopIfTrue="1">
      <formula>$I111="Z"</formula>
    </cfRule>
    <cfRule type="expression" dxfId="19" priority="20" stopIfTrue="1">
      <formula>$I111="T"</formula>
    </cfRule>
    <cfRule type="expression" dxfId="18" priority="21" stopIfTrue="1">
      <formula>$I111="Y"</formula>
    </cfRule>
  </conditionalFormatting>
  <conditionalFormatting sqref="G113">
    <cfRule type="expression" dxfId="17" priority="16" stopIfTrue="1">
      <formula>$I112="Z"</formula>
    </cfRule>
    <cfRule type="expression" dxfId="16" priority="17" stopIfTrue="1">
      <formula>$I112="T"</formula>
    </cfRule>
    <cfRule type="expression" dxfId="15" priority="18" stopIfTrue="1">
      <formula>$I112="Y"</formula>
    </cfRule>
  </conditionalFormatting>
  <conditionalFormatting sqref="G114">
    <cfRule type="expression" dxfId="14" priority="13" stopIfTrue="1">
      <formula>$I113="Z"</formula>
    </cfRule>
    <cfRule type="expression" dxfId="13" priority="14" stopIfTrue="1">
      <formula>$I113="T"</formula>
    </cfRule>
    <cfRule type="expression" dxfId="12" priority="15" stopIfTrue="1">
      <formula>$I113="Y"</formula>
    </cfRule>
  </conditionalFormatting>
  <conditionalFormatting sqref="B2:C2 B1:D1">
    <cfRule type="expression" dxfId="11" priority="10" stopIfTrue="1">
      <formula>#REF!="Z"</formula>
    </cfRule>
    <cfRule type="expression" dxfId="10" priority="11" stopIfTrue="1">
      <formula>#REF!="T"</formula>
    </cfRule>
    <cfRule type="expression" dxfId="9" priority="12" stopIfTrue="1">
      <formula>#REF!="Y"</formula>
    </cfRule>
  </conditionalFormatting>
  <conditionalFormatting sqref="G38:G40">
    <cfRule type="expression" dxfId="8" priority="7" stopIfTrue="1">
      <formula>$I38="Z"</formula>
    </cfRule>
    <cfRule type="expression" dxfId="7" priority="8" stopIfTrue="1">
      <formula>$I38="T"</formula>
    </cfRule>
    <cfRule type="expression" dxfId="6" priority="9" stopIfTrue="1">
      <formula>$I38="Y"</formula>
    </cfRule>
  </conditionalFormatting>
  <conditionalFormatting sqref="D2">
    <cfRule type="expression" dxfId="5" priority="4" stopIfTrue="1">
      <formula>#REF!="Z"</formula>
    </cfRule>
    <cfRule type="expression" dxfId="4" priority="5" stopIfTrue="1">
      <formula>#REF!="T"</formula>
    </cfRule>
    <cfRule type="expression" dxfId="3" priority="6" stopIfTrue="1">
      <formula>#REF!="Y"</formula>
    </cfRule>
  </conditionalFormatting>
  <conditionalFormatting sqref="D2">
    <cfRule type="expression" dxfId="2" priority="1" stopIfTrue="1">
      <formula>#REF!="Z"</formula>
    </cfRule>
    <cfRule type="expression" dxfId="1" priority="2" stopIfTrue="1">
      <formula>#REF!="T"</formula>
    </cfRule>
    <cfRule type="expression" dxfId="0" priority="3" stopIfTrue="1">
      <formula>#REF!="Y"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č. 12 11.11.2020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2020-11-23T10:59:05Z</dcterms:modified>
</cp:coreProperties>
</file>