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7\"/>
    </mc:Choice>
  </mc:AlternateContent>
  <bookViews>
    <workbookView xWindow="240" yWindow="45" windowWidth="20115" windowHeight="7995" activeTab="2"/>
  </bookViews>
  <sheets>
    <sheet name="RO č. 7 " sheetId="5" r:id="rId1"/>
    <sheet name="Dodatek k RO č. 7" sheetId="6" r:id="rId2"/>
    <sheet name="Schváleno RO č. 7 29.5.2024" sheetId="7" r:id="rId3"/>
  </sheets>
  <calcPr calcId="162913"/>
</workbook>
</file>

<file path=xl/calcChain.xml><?xml version="1.0" encoding="utf-8"?>
<calcChain xmlns="http://schemas.openxmlformats.org/spreadsheetml/2006/main">
  <c r="I20" i="7" l="1"/>
  <c r="J20" i="7"/>
  <c r="H20" i="7"/>
  <c r="H19" i="7"/>
  <c r="J68" i="7" l="1"/>
  <c r="J67" i="7"/>
  <c r="I65" i="7"/>
  <c r="H65" i="7"/>
  <c r="J64" i="7"/>
  <c r="J63" i="7"/>
  <c r="J62" i="7"/>
  <c r="J61" i="7"/>
  <c r="H81" i="7"/>
  <c r="H82" i="7" s="1"/>
  <c r="I76" i="7"/>
  <c r="I83" i="7" s="1"/>
  <c r="J83" i="7" s="1"/>
  <c r="I80" i="7"/>
  <c r="J80" i="7" s="1"/>
  <c r="J60" i="7"/>
  <c r="J59" i="7"/>
  <c r="J58" i="7"/>
  <c r="J57" i="7"/>
  <c r="J65" i="7" s="1"/>
  <c r="J56" i="7"/>
  <c r="J55" i="7"/>
  <c r="J54" i="7"/>
  <c r="I52" i="7"/>
  <c r="I72" i="7" s="1"/>
  <c r="H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I22" i="7"/>
  <c r="I19" i="7"/>
  <c r="I71" i="7" s="1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19" i="7" s="1"/>
  <c r="H22" i="7" l="1"/>
  <c r="I79" i="7"/>
  <c r="J79" i="7" s="1"/>
  <c r="J81" i="7" s="1"/>
  <c r="J22" i="7"/>
  <c r="J52" i="7"/>
  <c r="I78" i="7"/>
  <c r="I81" i="7"/>
  <c r="I73" i="7"/>
  <c r="I74" i="7" s="1"/>
  <c r="I75" i="7" s="1"/>
  <c r="I22" i="6"/>
  <c r="J20" i="6"/>
  <c r="I6" i="6"/>
  <c r="H6" i="6"/>
  <c r="I82" i="7" l="1"/>
  <c r="J78" i="7"/>
  <c r="J82" i="7" s="1"/>
  <c r="J16" i="6"/>
  <c r="H34" i="6" l="1"/>
  <c r="H35" i="6" s="1"/>
  <c r="I29" i="6"/>
  <c r="I36" i="6" s="1"/>
  <c r="J36" i="6" s="1"/>
  <c r="J21" i="6"/>
  <c r="I18" i="6"/>
  <c r="I33" i="6" s="1"/>
  <c r="J33" i="6" s="1"/>
  <c r="H18" i="6"/>
  <c r="J17" i="6"/>
  <c r="J15" i="6"/>
  <c r="J14" i="6"/>
  <c r="I12" i="6"/>
  <c r="H12" i="6"/>
  <c r="J11" i="6"/>
  <c r="J5" i="6"/>
  <c r="J6" i="6" s="1"/>
  <c r="J7" i="6" s="1"/>
  <c r="J8" i="6" s="1"/>
  <c r="J9" i="6" s="1"/>
  <c r="H9" i="6" l="1"/>
  <c r="J18" i="6"/>
  <c r="J12" i="6"/>
  <c r="I9" i="6"/>
  <c r="I25" i="6"/>
  <c r="I24" i="6"/>
  <c r="I32" i="6"/>
  <c r="I26" i="6"/>
  <c r="I20" i="5"/>
  <c r="J20" i="5"/>
  <c r="H20" i="5"/>
  <c r="I19" i="5"/>
  <c r="J19" i="5"/>
  <c r="H19" i="5"/>
  <c r="I27" i="6" l="1"/>
  <c r="I34" i="6"/>
  <c r="J32" i="6"/>
  <c r="J34" i="6" s="1"/>
  <c r="I31" i="6"/>
  <c r="I28" i="6"/>
  <c r="J60" i="5"/>
  <c r="J59" i="5"/>
  <c r="J58" i="5"/>
  <c r="J57" i="5"/>
  <c r="J56" i="5"/>
  <c r="J55" i="5"/>
  <c r="J54" i="5"/>
  <c r="I35" i="6" l="1"/>
  <c r="J31" i="6"/>
  <c r="J35" i="6" s="1"/>
  <c r="I52" i="5"/>
  <c r="J51" i="5"/>
  <c r="J50" i="5"/>
  <c r="H52" i="5"/>
  <c r="J49" i="5"/>
  <c r="J31" i="5" l="1"/>
  <c r="J48" i="5" l="1"/>
  <c r="J44" i="5" l="1"/>
  <c r="J43" i="5"/>
  <c r="J15" i="5" l="1"/>
  <c r="J14" i="5"/>
  <c r="J16" i="5"/>
  <c r="J13" i="5"/>
  <c r="J12" i="5"/>
  <c r="J11" i="5"/>
  <c r="J10" i="5"/>
  <c r="J9" i="5"/>
  <c r="J8" i="5"/>
  <c r="J7" i="5"/>
  <c r="J6" i="5"/>
  <c r="J5" i="5"/>
  <c r="J33" i="5" l="1"/>
  <c r="J32" i="5"/>
  <c r="J30" i="5" l="1"/>
  <c r="J29" i="5"/>
  <c r="J28" i="5"/>
  <c r="J27" i="5"/>
  <c r="J26" i="5"/>
  <c r="J25" i="5"/>
  <c r="J24" i="5"/>
  <c r="I64" i="5" l="1"/>
  <c r="I71" i="5" s="1"/>
  <c r="I78" i="5" s="1"/>
  <c r="J78" i="5" s="1"/>
  <c r="H64" i="5"/>
  <c r="J63" i="5"/>
  <c r="I61" i="5"/>
  <c r="H61" i="5"/>
  <c r="J47" i="5"/>
  <c r="J46" i="5"/>
  <c r="J45" i="5"/>
  <c r="J42" i="5"/>
  <c r="I66" i="5"/>
  <c r="J18" i="5"/>
  <c r="J17" i="5"/>
  <c r="H76" i="5"/>
  <c r="H77" i="5" s="1"/>
  <c r="J41" i="5"/>
  <c r="J40" i="5"/>
  <c r="J39" i="5"/>
  <c r="J38" i="5"/>
  <c r="J37" i="5"/>
  <c r="J36" i="5"/>
  <c r="J35" i="5"/>
  <c r="J34" i="5"/>
  <c r="J52" i="5" l="1"/>
  <c r="I75" i="5"/>
  <c r="J75" i="5" s="1"/>
  <c r="J64" i="5"/>
  <c r="J61" i="5"/>
  <c r="I67" i="5"/>
  <c r="H22" i="5"/>
  <c r="I22" i="5"/>
  <c r="I73" i="5"/>
  <c r="I68" i="5"/>
  <c r="I74" i="5"/>
  <c r="I69" i="5" l="1"/>
  <c r="I70" i="5" s="1"/>
  <c r="J22" i="5"/>
  <c r="I76" i="5"/>
  <c r="I77" i="5" s="1"/>
  <c r="J74" i="5"/>
  <c r="J76" i="5" s="1"/>
  <c r="J73" i="5"/>
  <c r="J77" i="5" l="1"/>
</calcChain>
</file>

<file path=xl/sharedStrings.xml><?xml version="1.0" encoding="utf-8"?>
<sst xmlns="http://schemas.openxmlformats.org/spreadsheetml/2006/main" count="440" uniqueCount="155">
  <si>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</si>
  <si>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</si>
  <si>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</si>
  <si>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</si>
  <si>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</si>
  <si>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</si>
  <si>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</si>
  <si>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</si>
  <si>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</si>
  <si>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</si>
  <si>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</si>
  <si>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</si>
  <si>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</si>
  <si>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</si>
  <si>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</si>
  <si>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</si>
  <si>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</si>
  <si>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</si>
  <si>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</si>
  <si>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</si>
  <si>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</si>
  <si>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</si>
  <si>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</si>
  <si>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</si>
  <si>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</si>
  <si>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</si>
  <si>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</si>
  <si>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</si>
  <si>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</si>
  <si>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</si>
  <si>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</si>
  <si>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</si>
  <si>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</si>
  <si>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</si>
  <si>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</si>
  <si>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</si>
  <si>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</si>
  <si>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>Rekapitulace celkového rozpočtu města na rok 2024 včetně RO</t>
  </si>
  <si>
    <t>P= příjmy   V= výdaje   NZ= nově zařazeno do R2024</t>
  </si>
  <si>
    <t>Příloha k us. č. RMO/x/x/24</t>
  </si>
  <si>
    <t>8.</t>
  </si>
  <si>
    <t xml:space="preserve">Rozpočtové opatření č. 7/2024 - změna schváleného rozpočtu roku 2024 - květen (údaje v tis. Kč) </t>
  </si>
  <si>
    <t>č. 7</t>
  </si>
  <si>
    <t>2405</t>
  </si>
  <si>
    <t>0755</t>
  </si>
  <si>
    <t>0731</t>
  </si>
  <si>
    <t>0730</t>
  </si>
  <si>
    <t>1244</t>
  </si>
  <si>
    <t>0786</t>
  </si>
  <si>
    <t xml:space="preserve">OŠK Nespecifikované rezervy    </t>
  </si>
  <si>
    <t>OŠK Záštita starostky</t>
  </si>
  <si>
    <t>TSO Zimní údržba chodníků</t>
  </si>
  <si>
    <t>TSO Hřbitov pořízení nového vysavače</t>
  </si>
  <si>
    <t>0324</t>
  </si>
  <si>
    <t>NZ</t>
  </si>
  <si>
    <t>EKO Volby do EP- příjem dotace od VPS</t>
  </si>
  <si>
    <t xml:space="preserve">EKO Volby do EP - platy zaměstnanců </t>
  </si>
  <si>
    <t>EKO Volby do EP - dohody</t>
  </si>
  <si>
    <t>98348</t>
  </si>
  <si>
    <t>2480</t>
  </si>
  <si>
    <t>EKO Volby do EP - ostatní platy refundace</t>
  </si>
  <si>
    <t>98349</t>
  </si>
  <si>
    <t>EKO Volby do EP - ost. povinné pojistné placené zaměstnavatelem</t>
  </si>
  <si>
    <t xml:space="preserve">EKO Volby do EP - hmotný majetek </t>
  </si>
  <si>
    <t xml:space="preserve">EKO Volby do EP - služby, stravenky </t>
  </si>
  <si>
    <t xml:space="preserve">EKO Volby do EP - kancelářské potřeby </t>
  </si>
  <si>
    <t xml:space="preserve">EKO Volby do EP - nájem volebních místností </t>
  </si>
  <si>
    <t>EKO Volby do EP - občerstvení do volebních místností</t>
  </si>
  <si>
    <t>EKO Volby do EP - poštovní služby</t>
  </si>
  <si>
    <t>EKO členství v Baťově kanále o.p.s. - přesun zbylých fin. prostředků</t>
  </si>
  <si>
    <t>0516</t>
  </si>
  <si>
    <t>TSO sběrné dvory, opravy</t>
  </si>
  <si>
    <t>0448</t>
  </si>
  <si>
    <t>0488</t>
  </si>
  <si>
    <t>0542</t>
  </si>
  <si>
    <t>0638</t>
  </si>
  <si>
    <t>SOC Nein. dotace na činnost Obl. spolek ČČK Zlín, IČO 00426326, peč. služba</t>
  </si>
  <si>
    <t>SOC Nein. dotace na činnost Poradenské a kriz. centrum př. org., IČO 0839281, intervenční centra</t>
  </si>
  <si>
    <t>SOC Nein. dotace na činnost Poradenské a kriz. centrum př. org., IČO 0839281, odb. soc. poradenství</t>
  </si>
  <si>
    <t>4357</t>
  </si>
  <si>
    <t>SOC Nein. dotace na činnost Domov pro seniory Burešov, př. org., IČO 70851042, DZR</t>
  </si>
  <si>
    <t>4350</t>
  </si>
  <si>
    <t>SOC Nein. dotace na činnost Soc. služby Olšava př. org., IČO 70850909, domoc pro seniory</t>
  </si>
  <si>
    <t>0598</t>
  </si>
  <si>
    <t>4359</t>
  </si>
  <si>
    <t>SOC Nein. dotace na činnost Global Partner Péče z. ú., IČO 09903046, odleh. sl.</t>
  </si>
  <si>
    <r>
      <t xml:space="preserve">SOC Nein. dotace na činnost poskytovatelům nesociálních služeb, </t>
    </r>
    <r>
      <rPr>
        <sz val="10"/>
        <color rgb="FFFF0000"/>
        <rFont val="Arial"/>
        <family val="2"/>
        <charset val="238"/>
      </rPr>
      <t>dle us. RMO/x/x/24</t>
    </r>
  </si>
  <si>
    <r>
      <t xml:space="preserve">SOC Nein. dotace na činnost poskytovatelům sociálních služeb, </t>
    </r>
    <r>
      <rPr>
        <sz val="10"/>
        <color rgb="FFFF0000"/>
        <rFont val="Arial"/>
        <family val="2"/>
        <charset val="238"/>
      </rPr>
      <t>dle us. RMO/x/x/24</t>
    </r>
  </si>
  <si>
    <t>SOC Nein. dotace na činnost NADĚJI otrok. o.p.s., IČO 29378800</t>
  </si>
  <si>
    <t>SOC Nein. dotace na činnost Nemocnice Milosrdných bratří, IČO 44995776</t>
  </si>
  <si>
    <t>SOC Nein. dotace na činnost Maltézská pomoc, o.p.s., IČO 26708451</t>
  </si>
  <si>
    <t>0784</t>
  </si>
  <si>
    <t>0498</t>
  </si>
  <si>
    <t>0562</t>
  </si>
  <si>
    <t>0579</t>
  </si>
  <si>
    <t>SOC Nein. dotace na činnost SONS ČR, z.s., IČO 65399447, odb. soc. poradenství</t>
  </si>
  <si>
    <t>Otrokovice, 29.5.2024</t>
  </si>
  <si>
    <t>0615</t>
  </si>
  <si>
    <t>0200</t>
  </si>
  <si>
    <t>OM Právní služby konzultace a poradenství</t>
  </si>
  <si>
    <t>OM Měst. byty soc. zabezpečení</t>
  </si>
  <si>
    <t>OM Měst. byty zdravotní pojištění</t>
  </si>
  <si>
    <t>2212</t>
  </si>
  <si>
    <t>9314</t>
  </si>
  <si>
    <t>2467</t>
  </si>
  <si>
    <t>3429</t>
  </si>
  <si>
    <t>9334</t>
  </si>
  <si>
    <t>5512</t>
  </si>
  <si>
    <t>2162</t>
  </si>
  <si>
    <t>3113</t>
  </si>
  <si>
    <t>2325</t>
  </si>
  <si>
    <t>3314</t>
  </si>
  <si>
    <t>2203</t>
  </si>
  <si>
    <t>ORM Ul. Bří Mrštíků chodníky + P</t>
  </si>
  <si>
    <t>ORM Revitalizace ul. Tylova</t>
  </si>
  <si>
    <t>ORM Revitalizace ROŠ</t>
  </si>
  <si>
    <t>ORM Hasičská zbrojnice Kvítkovice</t>
  </si>
  <si>
    <t>ORM Rekonstrukce Městské knihovny - pobočka Baťov</t>
  </si>
  <si>
    <t xml:space="preserve">ORM Rekonstrukce zpevněných ploch v areálu ZŠ ZGM </t>
  </si>
  <si>
    <t>0612</t>
  </si>
  <si>
    <t>00120</t>
  </si>
  <si>
    <t xml:space="preserve">EKO Nein. dotace pro DDM Sluníčko na zajištění provozu dopr. hřiště </t>
  </si>
  <si>
    <t xml:space="preserve">EKO Transfer nein. dotace pro DDM Sluníčko na zajištění provozu dopr. hřiště </t>
  </si>
  <si>
    <t>6.</t>
  </si>
  <si>
    <t>7.</t>
  </si>
  <si>
    <t xml:space="preserve">OŠK Program sportoviště - rezerva    </t>
  </si>
  <si>
    <t>OŠK Nein. dotace pro Tenis Trávníky Otrokovice, spolek z programu "Sportoviště"</t>
  </si>
  <si>
    <t>OŠK Nein. dotace pro FC ZLÍNSKO, spolek, z programu "Sportoviště"</t>
  </si>
  <si>
    <t>OŠK Nein. dotace pro TJ Jiskra Otrokovice, z.s., z programu "Sportoviště"</t>
  </si>
  <si>
    <t>OŠK Fin. dar pro BIKECORE OE z.s.</t>
  </si>
  <si>
    <t>OŠK Fin. dar pro fyz. osobu - účast na ME v univerzálním trapu</t>
  </si>
  <si>
    <t>SOC Nein. dotace na činnost SONS ČR, z.s., IČO 65399447, aktivizační služby</t>
  </si>
  <si>
    <t>ORM Laziště výstavba RD</t>
  </si>
  <si>
    <t>2151</t>
  </si>
  <si>
    <t>1200</t>
  </si>
  <si>
    <t>3611</t>
  </si>
  <si>
    <t>3639</t>
  </si>
  <si>
    <t xml:space="preserve">EKO MPO návratná finanční výpomoc </t>
  </si>
  <si>
    <t>8245</t>
  </si>
  <si>
    <t>3612</t>
  </si>
  <si>
    <t>3519</t>
  </si>
  <si>
    <t>8123</t>
  </si>
  <si>
    <t>ORM Úprava veřejného prostranství na ul. Havlíčkova</t>
  </si>
  <si>
    <t>Rozpočtové opatření č. 7/2024 - změna schváleného rozpočtu roku 2024 - květen (údaje v tis. Kč) DODATEK</t>
  </si>
  <si>
    <t>8124</t>
  </si>
  <si>
    <t>EKO Uhrazení přijatých půjčených prostředků (revolving), V</t>
  </si>
  <si>
    <t>EKO Hurdisovy domy - výstavba nových bytových domů, přesun na NFV pro MPO</t>
  </si>
  <si>
    <t>EKO Čerpání revolvingového úvěru, P</t>
  </si>
  <si>
    <t>EKO MPO návratná finanční výpomoc, dle us. RMO/6/8/24</t>
  </si>
  <si>
    <t>OŠK Program sportoviště - rozdělení dle us. č. RMO/32/8/24</t>
  </si>
  <si>
    <t xml:space="preserve">OŠK Nespecifikované rezervy,  dle us. č. RMO/32/8/24  </t>
  </si>
  <si>
    <t>Příloha k us. č. RMO/38/8/24</t>
  </si>
  <si>
    <t>SOC Nein. dotace na činnost poskytovatelům sociálních služeb, dle us. RMO/35/8/24</t>
  </si>
  <si>
    <t>SOC Nein. dotace na činnost poskytovatelům nesociálních služeb, dle us. RMO/36/8/24</t>
  </si>
  <si>
    <t>SOC Nein. dotace na činnost poskytovatelům nesociálních služeb, dle us. RMO/37/8/24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</si>
</sst>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0" fontId="2" fillId="5" borderId="5" xfId="0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49" fontId="3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5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/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9" fontId="11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15" xfId="0" applyFont="1" applyFill="1" applyBorder="1" applyAlignment="1">
      <alignment vertical="center"/>
    </xf>
    <xf numFmtId="0" fontId="0" fillId="5" borderId="0" xfId="0" applyFill="1"/>
    <xf numFmtId="0" fontId="3" fillId="5" borderId="15" xfId="0" applyFont="1" applyFill="1" applyBorder="1" applyAlignment="1">
      <alignment horizontal="center"/>
    </xf>
    <xf numFmtId="4" fontId="3" fillId="5" borderId="15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/>
    <xf numFmtId="0" fontId="14" fillId="5" borderId="0" xfId="0" applyFont="1" applyFill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0" fontId="15" fillId="0" borderId="5" xfId="0" applyNumberFormat="1" applyFont="1" applyBorder="1"/>
    <xf numFmtId="49" fontId="3" fillId="5" borderId="11" xfId="0" applyNumberFormat="1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horizontal="center" vertical="center"/>
    </xf>
    <xf numFmtId="40" fontId="15" fillId="5" borderId="5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left"/>
    </xf>
    <xf numFmtId="4" fontId="2" fillId="5" borderId="5" xfId="0" applyNumberFormat="1" applyFont="1" applyFill="1" applyBorder="1"/>
    <xf numFmtId="0" fontId="0" fillId="5" borderId="5" xfId="0" applyFill="1" applyBorder="1"/>
    <xf numFmtId="0" fontId="3" fillId="0" borderId="5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40" fontId="8" fillId="0" borderId="5" xfId="0" applyNumberFormat="1" applyFont="1" applyBorder="1"/>
    <xf numFmtId="40" fontId="8" fillId="5" borderId="5" xfId="0" applyNumberFormat="1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6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40" workbookViewId="0">
      <selection activeCell="A35" sqref="A1:XFD1048576"/>
    </sheetView>
  </sheetViews>
  <sheetFormatPr defaultRowHeight="15" x14ac:dyDescent="0.25"/>
  <cols>
    <col min="1" max="1" width="4" style="52" customWidth="1"/>
    <col min="2" max="2" width="73.85546875" style="52" customWidth="1"/>
    <col min="3" max="3" width="4.140625" style="52" customWidth="1"/>
    <col min="4" max="4" width="9.5703125" style="52" customWidth="1"/>
    <col min="5" max="5" width="6" style="52" customWidth="1"/>
    <col min="6" max="7" width="7.28515625" style="52" customWidth="1"/>
    <col min="8" max="8" width="10.7109375" style="52" customWidth="1"/>
    <col min="9" max="9" width="9.7109375" style="52" customWidth="1"/>
    <col min="10" max="10" width="10.85546875" style="52" customWidth="1"/>
    <col min="11" max="11" width="9.28515625" style="73" customWidth="1"/>
    <col min="12" max="16384" width="9.140625" style="52"/>
  </cols>
  <sheetData>
    <row r="1" spans="1:10" ht="12.95" customHeight="1" x14ac:dyDescent="0.25">
      <c r="A1" s="1" t="s">
        <v>41</v>
      </c>
      <c r="B1" s="45"/>
      <c r="C1" s="2"/>
      <c r="D1" s="2"/>
      <c r="E1" s="3"/>
      <c r="F1" s="3"/>
      <c r="G1" s="3"/>
      <c r="H1" s="166" t="s">
        <v>39</v>
      </c>
      <c r="I1" s="166"/>
      <c r="J1" s="166"/>
    </row>
    <row r="2" spans="1:10" ht="12.95" customHeight="1" x14ac:dyDescent="0.25">
      <c r="A2" s="4" t="s">
        <v>0</v>
      </c>
      <c r="B2" s="167" t="s">
        <v>1</v>
      </c>
      <c r="C2" s="4"/>
      <c r="D2" s="4" t="s">
        <v>2</v>
      </c>
      <c r="E2" s="167" t="s">
        <v>3</v>
      </c>
      <c r="F2" s="167" t="s">
        <v>4</v>
      </c>
      <c r="G2" s="167" t="s">
        <v>5</v>
      </c>
      <c r="H2" s="4" t="s">
        <v>6</v>
      </c>
      <c r="I2" s="4" t="s">
        <v>7</v>
      </c>
      <c r="J2" s="4" t="s">
        <v>8</v>
      </c>
    </row>
    <row r="3" spans="1:10" ht="12.95" customHeight="1" x14ac:dyDescent="0.25">
      <c r="A3" s="5" t="s">
        <v>9</v>
      </c>
      <c r="B3" s="168"/>
      <c r="C3" s="5"/>
      <c r="D3" s="5" t="s">
        <v>10</v>
      </c>
      <c r="E3" s="168"/>
      <c r="F3" s="168"/>
      <c r="G3" s="168"/>
      <c r="H3" s="5" t="s">
        <v>11</v>
      </c>
      <c r="I3" s="5" t="s">
        <v>42</v>
      </c>
      <c r="J3" s="5" t="s">
        <v>11</v>
      </c>
    </row>
    <row r="4" spans="1:10" ht="12.95" customHeight="1" x14ac:dyDescent="0.25">
      <c r="A4" s="6" t="s">
        <v>12</v>
      </c>
      <c r="B4" s="7"/>
      <c r="C4" s="53"/>
      <c r="D4" s="53"/>
      <c r="E4" s="75"/>
      <c r="F4" s="75"/>
      <c r="G4" s="75"/>
      <c r="H4" s="75"/>
      <c r="I4" s="75"/>
      <c r="J4" s="75"/>
    </row>
    <row r="5" spans="1:10" ht="12.95" customHeight="1" x14ac:dyDescent="0.25">
      <c r="A5" s="160" t="s">
        <v>13</v>
      </c>
      <c r="B5" s="101" t="s">
        <v>55</v>
      </c>
      <c r="C5" s="95"/>
      <c r="D5" s="53">
        <v>98348</v>
      </c>
      <c r="E5" s="53"/>
      <c r="F5" s="53">
        <v>4111</v>
      </c>
      <c r="G5" s="53">
        <v>2480</v>
      </c>
      <c r="H5" s="94">
        <v>200</v>
      </c>
      <c r="I5" s="110">
        <v>236</v>
      </c>
      <c r="J5" s="93">
        <f>H5+I5</f>
        <v>436</v>
      </c>
    </row>
    <row r="6" spans="1:10" ht="12.95" customHeight="1" x14ac:dyDescent="0.25">
      <c r="A6" s="160"/>
      <c r="B6" s="101" t="s">
        <v>56</v>
      </c>
      <c r="C6" s="95"/>
      <c r="D6" s="53">
        <v>98348</v>
      </c>
      <c r="E6" s="53">
        <v>6117</v>
      </c>
      <c r="F6" s="53">
        <v>5011</v>
      </c>
      <c r="G6" s="53">
        <v>2480</v>
      </c>
      <c r="H6" s="93">
        <v>32</v>
      </c>
      <c r="I6" s="111">
        <v>8</v>
      </c>
      <c r="J6" s="93">
        <f t="shared" ref="J6:J16" si="0">H6+I6</f>
        <v>40</v>
      </c>
    </row>
    <row r="7" spans="1:10" ht="12.95" customHeight="1" x14ac:dyDescent="0.25">
      <c r="A7" s="160"/>
      <c r="B7" s="101" t="s">
        <v>57</v>
      </c>
      <c r="C7" s="95"/>
      <c r="D7" s="92" t="s">
        <v>58</v>
      </c>
      <c r="E7" s="53">
        <v>6117</v>
      </c>
      <c r="F7" s="53">
        <v>5021</v>
      </c>
      <c r="G7" s="92" t="s">
        <v>59</v>
      </c>
      <c r="H7" s="93">
        <v>100</v>
      </c>
      <c r="I7" s="111">
        <v>177</v>
      </c>
      <c r="J7" s="93">
        <f t="shared" si="0"/>
        <v>277</v>
      </c>
    </row>
    <row r="8" spans="1:10" ht="12.95" customHeight="1" x14ac:dyDescent="0.25">
      <c r="A8" s="160"/>
      <c r="B8" s="112" t="s">
        <v>60</v>
      </c>
      <c r="C8" s="95"/>
      <c r="D8" s="92" t="s">
        <v>61</v>
      </c>
      <c r="E8" s="53">
        <v>6117</v>
      </c>
      <c r="F8" s="53">
        <v>5019</v>
      </c>
      <c r="G8" s="92" t="s">
        <v>59</v>
      </c>
      <c r="H8" s="94">
        <v>4</v>
      </c>
      <c r="I8" s="110">
        <v>4</v>
      </c>
      <c r="J8" s="93">
        <f t="shared" si="0"/>
        <v>8</v>
      </c>
    </row>
    <row r="9" spans="1:10" ht="12.95" customHeight="1" x14ac:dyDescent="0.25">
      <c r="A9" s="160"/>
      <c r="B9" s="112" t="s">
        <v>62</v>
      </c>
      <c r="C9" s="95"/>
      <c r="D9" s="53">
        <v>98348</v>
      </c>
      <c r="E9" s="53">
        <v>6117</v>
      </c>
      <c r="F9" s="53">
        <v>5039</v>
      </c>
      <c r="G9" s="92" t="s">
        <v>59</v>
      </c>
      <c r="H9" s="94">
        <v>1</v>
      </c>
      <c r="I9" s="110">
        <v>3</v>
      </c>
      <c r="J9" s="93">
        <f t="shared" si="0"/>
        <v>4</v>
      </c>
    </row>
    <row r="10" spans="1:10" ht="12.95" customHeight="1" x14ac:dyDescent="0.25">
      <c r="A10" s="160"/>
      <c r="B10" s="112" t="s">
        <v>63</v>
      </c>
      <c r="C10" s="95"/>
      <c r="D10" s="53">
        <v>98348</v>
      </c>
      <c r="E10" s="53">
        <v>6117</v>
      </c>
      <c r="F10" s="53">
        <v>5137</v>
      </c>
      <c r="G10" s="53">
        <v>2480</v>
      </c>
      <c r="H10" s="94">
        <v>3</v>
      </c>
      <c r="I10" s="110">
        <v>4</v>
      </c>
      <c r="J10" s="93">
        <f t="shared" si="0"/>
        <v>7</v>
      </c>
    </row>
    <row r="11" spans="1:10" ht="12.95" customHeight="1" x14ac:dyDescent="0.25">
      <c r="A11" s="160"/>
      <c r="B11" s="112" t="s">
        <v>64</v>
      </c>
      <c r="C11" s="95"/>
      <c r="D11" s="92" t="s">
        <v>58</v>
      </c>
      <c r="E11" s="53">
        <v>6117</v>
      </c>
      <c r="F11" s="53">
        <v>5169</v>
      </c>
      <c r="G11" s="92" t="s">
        <v>59</v>
      </c>
      <c r="H11" s="94">
        <v>30</v>
      </c>
      <c r="I11" s="110">
        <v>30</v>
      </c>
      <c r="J11" s="93">
        <f t="shared" si="0"/>
        <v>60</v>
      </c>
    </row>
    <row r="12" spans="1:10" ht="12.95" customHeight="1" x14ac:dyDescent="0.25">
      <c r="A12" s="160"/>
      <c r="B12" s="112" t="s">
        <v>65</v>
      </c>
      <c r="C12" s="95"/>
      <c r="D12" s="53">
        <v>98348</v>
      </c>
      <c r="E12" s="53">
        <v>6117</v>
      </c>
      <c r="F12" s="53">
        <v>5139</v>
      </c>
      <c r="G12" s="92" t="s">
        <v>59</v>
      </c>
      <c r="H12" s="94">
        <v>10</v>
      </c>
      <c r="I12" s="110">
        <v>7</v>
      </c>
      <c r="J12" s="93">
        <f t="shared" si="0"/>
        <v>17</v>
      </c>
    </row>
    <row r="13" spans="1:10" ht="12.95" customHeight="1" x14ac:dyDescent="0.25">
      <c r="A13" s="160"/>
      <c r="B13" s="112" t="s">
        <v>66</v>
      </c>
      <c r="C13" s="95"/>
      <c r="D13" s="53">
        <v>98348</v>
      </c>
      <c r="E13" s="53">
        <v>6117</v>
      </c>
      <c r="F13" s="53">
        <v>5164</v>
      </c>
      <c r="G13" s="53">
        <v>2480</v>
      </c>
      <c r="H13" s="94">
        <v>7</v>
      </c>
      <c r="I13" s="110">
        <v>2</v>
      </c>
      <c r="J13" s="93">
        <f t="shared" si="0"/>
        <v>9</v>
      </c>
    </row>
    <row r="14" spans="1:10" ht="12.95" customHeight="1" x14ac:dyDescent="0.25">
      <c r="A14" s="160"/>
      <c r="B14" s="140" t="s">
        <v>68</v>
      </c>
      <c r="C14" s="123" t="s">
        <v>54</v>
      </c>
      <c r="D14" s="80">
        <v>98348</v>
      </c>
      <c r="E14" s="80">
        <v>6117</v>
      </c>
      <c r="F14" s="80">
        <v>5161</v>
      </c>
      <c r="G14" s="80">
        <v>2480</v>
      </c>
      <c r="H14" s="81">
        <v>0</v>
      </c>
      <c r="I14" s="141">
        <v>1</v>
      </c>
      <c r="J14" s="108">
        <f t="shared" si="0"/>
        <v>1</v>
      </c>
    </row>
    <row r="15" spans="1:10" ht="12.95" customHeight="1" x14ac:dyDescent="0.25">
      <c r="A15" s="160"/>
      <c r="B15" s="112" t="s">
        <v>69</v>
      </c>
      <c r="C15" s="95"/>
      <c r="D15" s="53"/>
      <c r="E15" s="53">
        <v>2239</v>
      </c>
      <c r="F15" s="53">
        <v>5221</v>
      </c>
      <c r="G15" s="53">
        <v>2092</v>
      </c>
      <c r="H15" s="94">
        <v>91</v>
      </c>
      <c r="I15" s="110">
        <v>-3</v>
      </c>
      <c r="J15" s="93">
        <f t="shared" si="0"/>
        <v>88</v>
      </c>
    </row>
    <row r="16" spans="1:10" ht="12.95" customHeight="1" x14ac:dyDescent="0.25">
      <c r="A16" s="160"/>
      <c r="B16" s="101" t="s">
        <v>67</v>
      </c>
      <c r="C16" s="95"/>
      <c r="D16" s="101"/>
      <c r="E16" s="53">
        <v>6117</v>
      </c>
      <c r="F16" s="53">
        <v>5175</v>
      </c>
      <c r="G16" s="92" t="s">
        <v>59</v>
      </c>
      <c r="H16" s="94">
        <v>3</v>
      </c>
      <c r="I16" s="110">
        <v>3</v>
      </c>
      <c r="J16" s="93">
        <f t="shared" si="0"/>
        <v>6</v>
      </c>
    </row>
    <row r="17" spans="1:11" ht="12.95" customHeight="1" x14ac:dyDescent="0.25">
      <c r="A17" s="160" t="s">
        <v>14</v>
      </c>
      <c r="B17" s="90" t="s">
        <v>121</v>
      </c>
      <c r="C17" s="50"/>
      <c r="D17" s="76" t="s">
        <v>120</v>
      </c>
      <c r="E17" s="53"/>
      <c r="F17" s="91">
        <v>4122</v>
      </c>
      <c r="G17" s="92" t="s">
        <v>119</v>
      </c>
      <c r="H17" s="93">
        <v>25</v>
      </c>
      <c r="I17" s="104">
        <v>112.5</v>
      </c>
      <c r="J17" s="94">
        <f t="shared" ref="J17:J18" si="1">H17+I17</f>
        <v>137.5</v>
      </c>
      <c r="K17" s="52"/>
    </row>
    <row r="18" spans="1:11" ht="12.95" customHeight="1" x14ac:dyDescent="0.25">
      <c r="A18" s="160"/>
      <c r="B18" s="90" t="s">
        <v>122</v>
      </c>
      <c r="C18" s="50"/>
      <c r="D18" s="76" t="s">
        <v>120</v>
      </c>
      <c r="E18" s="53">
        <v>3421</v>
      </c>
      <c r="F18" s="91">
        <v>5336</v>
      </c>
      <c r="G18" s="92" t="s">
        <v>119</v>
      </c>
      <c r="H18" s="93">
        <v>25</v>
      </c>
      <c r="I18" s="104">
        <v>112.5</v>
      </c>
      <c r="J18" s="94">
        <f t="shared" si="1"/>
        <v>137.5</v>
      </c>
      <c r="K18" s="52"/>
    </row>
    <row r="19" spans="1:11" ht="12.95" customHeight="1" x14ac:dyDescent="0.25">
      <c r="A19" s="9"/>
      <c r="B19" s="10"/>
      <c r="C19" s="11"/>
      <c r="D19" s="11"/>
      <c r="E19" s="161" t="s">
        <v>16</v>
      </c>
      <c r="F19" s="162"/>
      <c r="G19" s="163"/>
      <c r="H19" s="8">
        <f>H5+H17</f>
        <v>225</v>
      </c>
      <c r="I19" s="8">
        <f t="shared" ref="I19:J19" si="2">I5+I17</f>
        <v>348.5</v>
      </c>
      <c r="J19" s="8">
        <f t="shared" si="2"/>
        <v>573.5</v>
      </c>
    </row>
    <row r="20" spans="1:11" ht="12.95" customHeight="1" x14ac:dyDescent="0.25">
      <c r="A20" s="9"/>
      <c r="B20" s="12" t="s">
        <v>38</v>
      </c>
      <c r="C20" s="11"/>
      <c r="D20" s="11"/>
      <c r="E20" s="164" t="s">
        <v>17</v>
      </c>
      <c r="F20" s="164"/>
      <c r="G20" s="164"/>
      <c r="H20" s="8">
        <f>H6+H7+H8+H9+H10+H11+H12+H13+H14+H15+H16+H18</f>
        <v>306</v>
      </c>
      <c r="I20" s="8">
        <f t="shared" ref="I20:J20" si="3">I6+I7+I8+I9+I10+I11+I12+I13+I14+I15+I16+I18</f>
        <v>348.5</v>
      </c>
      <c r="J20" s="8">
        <f t="shared" si="3"/>
        <v>654.5</v>
      </c>
      <c r="K20" s="74"/>
    </row>
    <row r="21" spans="1:11" ht="12.95" customHeight="1" x14ac:dyDescent="0.25">
      <c r="A21" s="9"/>
      <c r="B21" s="13"/>
      <c r="C21" s="11"/>
      <c r="D21" s="11"/>
      <c r="E21" s="165" t="s">
        <v>18</v>
      </c>
      <c r="F21" s="165"/>
      <c r="G21" s="165"/>
      <c r="H21" s="8">
        <v>0</v>
      </c>
      <c r="I21" s="8">
        <v>0</v>
      </c>
      <c r="J21" s="8">
        <v>0</v>
      </c>
    </row>
    <row r="22" spans="1:11" ht="12.95" customHeight="1" x14ac:dyDescent="0.25">
      <c r="A22" s="15"/>
      <c r="B22" s="16"/>
      <c r="C22" s="17"/>
      <c r="D22" s="17"/>
      <c r="E22" s="165" t="s">
        <v>19</v>
      </c>
      <c r="F22" s="165"/>
      <c r="G22" s="165"/>
      <c r="H22" s="18">
        <f>H19-H20-H21</f>
        <v>-81</v>
      </c>
      <c r="I22" s="18">
        <f t="shared" ref="I22:J22" si="4">I19-I20-I21</f>
        <v>0</v>
      </c>
      <c r="J22" s="18">
        <f t="shared" si="4"/>
        <v>-81</v>
      </c>
    </row>
    <row r="23" spans="1:11" ht="12.95" customHeight="1" x14ac:dyDescent="0.25">
      <c r="A23" s="19" t="s">
        <v>20</v>
      </c>
      <c r="B23" s="20"/>
      <c r="C23" s="21"/>
      <c r="D23" s="21"/>
      <c r="E23" s="62"/>
      <c r="F23" s="34"/>
      <c r="G23" s="34"/>
      <c r="H23" s="63"/>
      <c r="I23" s="63"/>
      <c r="J23" s="64"/>
    </row>
    <row r="24" spans="1:11" ht="12.95" customHeight="1" x14ac:dyDescent="0.25">
      <c r="A24" s="159" t="s">
        <v>13</v>
      </c>
      <c r="B24" s="113" t="s">
        <v>125</v>
      </c>
      <c r="C24" s="99"/>
      <c r="D24" s="99"/>
      <c r="E24" s="85">
        <v>3419</v>
      </c>
      <c r="F24" s="85">
        <v>5901</v>
      </c>
      <c r="G24" s="84" t="s">
        <v>43</v>
      </c>
      <c r="H24" s="102">
        <v>1950</v>
      </c>
      <c r="I24" s="103">
        <v>-582.79999999999995</v>
      </c>
      <c r="J24" s="86">
        <f t="shared" ref="J24:J33" si="5">H24+I24</f>
        <v>1367.2</v>
      </c>
    </row>
    <row r="25" spans="1:11" ht="12.95" customHeight="1" x14ac:dyDescent="0.25">
      <c r="A25" s="159"/>
      <c r="B25" s="100" t="s">
        <v>126</v>
      </c>
      <c r="C25" s="95"/>
      <c r="D25" s="95"/>
      <c r="E25" s="85">
        <v>3419</v>
      </c>
      <c r="F25" s="85">
        <v>5222</v>
      </c>
      <c r="G25" s="84" t="s">
        <v>44</v>
      </c>
      <c r="H25" s="102">
        <v>23.1</v>
      </c>
      <c r="I25" s="103">
        <v>22.1</v>
      </c>
      <c r="J25" s="86">
        <f t="shared" si="5"/>
        <v>45.2</v>
      </c>
    </row>
    <row r="26" spans="1:11" ht="12.95" customHeight="1" x14ac:dyDescent="0.25">
      <c r="A26" s="159"/>
      <c r="B26" s="100" t="s">
        <v>127</v>
      </c>
      <c r="C26" s="95"/>
      <c r="D26" s="95"/>
      <c r="E26" s="85">
        <v>3419</v>
      </c>
      <c r="F26" s="85">
        <v>5222</v>
      </c>
      <c r="G26" s="84" t="s">
        <v>45</v>
      </c>
      <c r="H26" s="102">
        <v>796.5</v>
      </c>
      <c r="I26" s="103">
        <v>560.70000000000005</v>
      </c>
      <c r="J26" s="86">
        <f t="shared" si="5"/>
        <v>1357.2</v>
      </c>
      <c r="K26" s="52"/>
    </row>
    <row r="27" spans="1:11" ht="12.95" customHeight="1" x14ac:dyDescent="0.25">
      <c r="A27" s="159" t="s">
        <v>14</v>
      </c>
      <c r="B27" s="113" t="s">
        <v>49</v>
      </c>
      <c r="C27" s="95"/>
      <c r="D27" s="99"/>
      <c r="E27" s="85">
        <v>3419</v>
      </c>
      <c r="F27" s="85">
        <v>5901</v>
      </c>
      <c r="G27" s="84" t="s">
        <v>43</v>
      </c>
      <c r="H27" s="102">
        <v>1367.2</v>
      </c>
      <c r="I27" s="103">
        <v>-1367.2</v>
      </c>
      <c r="J27" s="86">
        <f t="shared" si="5"/>
        <v>0</v>
      </c>
    </row>
    <row r="28" spans="1:11" ht="12.95" customHeight="1" x14ac:dyDescent="0.25">
      <c r="A28" s="159"/>
      <c r="B28" s="100" t="s">
        <v>128</v>
      </c>
      <c r="C28" s="50"/>
      <c r="D28" s="99"/>
      <c r="E28" s="85">
        <v>3419</v>
      </c>
      <c r="F28" s="85">
        <v>5222</v>
      </c>
      <c r="G28" s="84" t="s">
        <v>46</v>
      </c>
      <c r="H28" s="102">
        <v>3757</v>
      </c>
      <c r="I28" s="103">
        <v>1367.2</v>
      </c>
      <c r="J28" s="86">
        <f t="shared" si="5"/>
        <v>5124.2</v>
      </c>
    </row>
    <row r="29" spans="1:11" ht="12.95" customHeight="1" x14ac:dyDescent="0.25">
      <c r="A29" s="159" t="s">
        <v>15</v>
      </c>
      <c r="B29" s="113" t="s">
        <v>50</v>
      </c>
      <c r="C29" s="50"/>
      <c r="D29" s="99"/>
      <c r="E29" s="85">
        <v>6112</v>
      </c>
      <c r="F29" s="85">
        <v>5901</v>
      </c>
      <c r="G29" s="84" t="s">
        <v>47</v>
      </c>
      <c r="H29" s="102">
        <v>85</v>
      </c>
      <c r="I29" s="103">
        <v>-20</v>
      </c>
      <c r="J29" s="86">
        <f t="shared" si="5"/>
        <v>65</v>
      </c>
    </row>
    <row r="30" spans="1:11" ht="12.95" customHeight="1" x14ac:dyDescent="0.25">
      <c r="A30" s="159"/>
      <c r="B30" s="113" t="s">
        <v>129</v>
      </c>
      <c r="C30" s="50"/>
      <c r="D30" s="99"/>
      <c r="E30" s="85">
        <v>3419</v>
      </c>
      <c r="F30" s="85">
        <v>5222</v>
      </c>
      <c r="G30" s="84" t="s">
        <v>48</v>
      </c>
      <c r="H30" s="102">
        <v>50</v>
      </c>
      <c r="I30" s="103">
        <v>10</v>
      </c>
      <c r="J30" s="86">
        <f>H30+I30</f>
        <v>60</v>
      </c>
    </row>
    <row r="31" spans="1:11" ht="12.95" customHeight="1" x14ac:dyDescent="0.25">
      <c r="A31" s="159"/>
      <c r="B31" s="126" t="s">
        <v>130</v>
      </c>
      <c r="C31" s="132" t="s">
        <v>54</v>
      </c>
      <c r="D31" s="142"/>
      <c r="E31" s="128">
        <v>3419</v>
      </c>
      <c r="F31" s="128">
        <v>5492</v>
      </c>
      <c r="G31" s="127"/>
      <c r="H31" s="129">
        <v>0</v>
      </c>
      <c r="I31" s="130">
        <v>10</v>
      </c>
      <c r="J31" s="131">
        <f>H31+I31</f>
        <v>10</v>
      </c>
    </row>
    <row r="32" spans="1:11" ht="12.95" customHeight="1" x14ac:dyDescent="0.25">
      <c r="A32" s="179" t="s">
        <v>35</v>
      </c>
      <c r="B32" s="113" t="s">
        <v>51</v>
      </c>
      <c r="C32" s="50"/>
      <c r="D32" s="105"/>
      <c r="E32" s="85">
        <v>2219</v>
      </c>
      <c r="F32" s="85">
        <v>5169</v>
      </c>
      <c r="G32" s="84" t="s">
        <v>53</v>
      </c>
      <c r="H32" s="102">
        <v>1379.5</v>
      </c>
      <c r="I32" s="103">
        <v>-305</v>
      </c>
      <c r="J32" s="86">
        <f t="shared" si="5"/>
        <v>1074.5</v>
      </c>
    </row>
    <row r="33" spans="1:11" ht="12.95" customHeight="1" x14ac:dyDescent="0.25">
      <c r="A33" s="180"/>
      <c r="B33" s="96" t="s">
        <v>52</v>
      </c>
      <c r="C33" s="82" t="s">
        <v>54</v>
      </c>
      <c r="D33" s="106"/>
      <c r="E33" s="80">
        <v>3632</v>
      </c>
      <c r="F33" s="80">
        <v>5137</v>
      </c>
      <c r="G33" s="107" t="s">
        <v>53</v>
      </c>
      <c r="H33" s="108">
        <v>0</v>
      </c>
      <c r="I33" s="109">
        <v>5</v>
      </c>
      <c r="J33" s="81">
        <f t="shared" si="5"/>
        <v>5</v>
      </c>
    </row>
    <row r="34" spans="1:11" ht="12.95" customHeight="1" x14ac:dyDescent="0.25">
      <c r="A34" s="186"/>
      <c r="B34" s="114" t="s">
        <v>71</v>
      </c>
      <c r="C34" s="95"/>
      <c r="D34" s="95"/>
      <c r="E34" s="53">
        <v>3725</v>
      </c>
      <c r="F34" s="53">
        <v>5171</v>
      </c>
      <c r="G34" s="92" t="s">
        <v>53</v>
      </c>
      <c r="H34" s="49">
        <v>130</v>
      </c>
      <c r="I34" s="51">
        <v>300</v>
      </c>
      <c r="J34" s="94">
        <f>H34+I34</f>
        <v>430</v>
      </c>
      <c r="K34" s="52"/>
    </row>
    <row r="35" spans="1:11" ht="12.95" customHeight="1" x14ac:dyDescent="0.25">
      <c r="A35" s="179" t="s">
        <v>36</v>
      </c>
      <c r="B35" s="77" t="s">
        <v>87</v>
      </c>
      <c r="C35" s="77"/>
      <c r="D35" s="77"/>
      <c r="E35" s="98">
        <v>4357</v>
      </c>
      <c r="F35" s="98">
        <v>5222</v>
      </c>
      <c r="G35" s="76" t="s">
        <v>70</v>
      </c>
      <c r="H35" s="49">
        <v>164.6</v>
      </c>
      <c r="I35" s="51">
        <v>-164.5</v>
      </c>
      <c r="J35" s="49">
        <f>H35+I35</f>
        <v>9.9999999999994316E-2</v>
      </c>
      <c r="K35" s="52"/>
    </row>
    <row r="36" spans="1:11" ht="12.95" customHeight="1" x14ac:dyDescent="0.25">
      <c r="A36" s="180"/>
      <c r="B36" s="116" t="s">
        <v>76</v>
      </c>
      <c r="C36" s="82" t="s">
        <v>54</v>
      </c>
      <c r="D36" s="116"/>
      <c r="E36" s="106">
        <v>4351</v>
      </c>
      <c r="F36" s="106">
        <v>5222</v>
      </c>
      <c r="G36" s="118" t="s">
        <v>72</v>
      </c>
      <c r="H36" s="119">
        <v>0</v>
      </c>
      <c r="I36" s="120">
        <v>16.2</v>
      </c>
      <c r="J36" s="119">
        <f>H36+I36</f>
        <v>16.2</v>
      </c>
      <c r="K36" s="52"/>
    </row>
    <row r="37" spans="1:11" ht="12.95" customHeight="1" x14ac:dyDescent="0.25">
      <c r="A37" s="180"/>
      <c r="B37" s="116" t="s">
        <v>77</v>
      </c>
      <c r="C37" s="82" t="s">
        <v>54</v>
      </c>
      <c r="D37" s="117"/>
      <c r="E37" s="106">
        <v>4372</v>
      </c>
      <c r="F37" s="106">
        <v>5339</v>
      </c>
      <c r="G37" s="118" t="s">
        <v>73</v>
      </c>
      <c r="H37" s="119">
        <v>0</v>
      </c>
      <c r="I37" s="120">
        <v>3.7</v>
      </c>
      <c r="J37" s="119">
        <f t="shared" ref="J37:J38" si="6">H37+I37</f>
        <v>3.7</v>
      </c>
      <c r="K37" s="52"/>
    </row>
    <row r="38" spans="1:11" ht="12.95" customHeight="1" x14ac:dyDescent="0.25">
      <c r="A38" s="180"/>
      <c r="B38" s="116" t="s">
        <v>78</v>
      </c>
      <c r="C38" s="82" t="s">
        <v>54</v>
      </c>
      <c r="D38" s="117"/>
      <c r="E38" s="106">
        <v>4312</v>
      </c>
      <c r="F38" s="106">
        <v>5339</v>
      </c>
      <c r="G38" s="118" t="s">
        <v>73</v>
      </c>
      <c r="H38" s="119">
        <v>0</v>
      </c>
      <c r="I38" s="120">
        <v>42.9</v>
      </c>
      <c r="J38" s="119">
        <f t="shared" si="6"/>
        <v>42.9</v>
      </c>
      <c r="K38" s="83"/>
    </row>
    <row r="39" spans="1:11" ht="12.95" customHeight="1" x14ac:dyDescent="0.25">
      <c r="A39" s="180"/>
      <c r="B39" s="116" t="s">
        <v>80</v>
      </c>
      <c r="C39" s="82" t="s">
        <v>54</v>
      </c>
      <c r="D39" s="82"/>
      <c r="E39" s="107" t="s">
        <v>79</v>
      </c>
      <c r="F39" s="80">
        <v>5339</v>
      </c>
      <c r="G39" s="118" t="s">
        <v>74</v>
      </c>
      <c r="H39" s="119">
        <v>0</v>
      </c>
      <c r="I39" s="120">
        <v>51.4</v>
      </c>
      <c r="J39" s="81">
        <f>H39+I39</f>
        <v>51.4</v>
      </c>
      <c r="K39" s="52"/>
    </row>
    <row r="40" spans="1:11" ht="12.95" customHeight="1" x14ac:dyDescent="0.25">
      <c r="A40" s="180"/>
      <c r="B40" s="116" t="s">
        <v>82</v>
      </c>
      <c r="C40" s="82" t="s">
        <v>54</v>
      </c>
      <c r="D40" s="82"/>
      <c r="E40" s="107" t="s">
        <v>81</v>
      </c>
      <c r="F40" s="80">
        <v>5339</v>
      </c>
      <c r="G40" s="107" t="s">
        <v>75</v>
      </c>
      <c r="H40" s="119">
        <v>0</v>
      </c>
      <c r="I40" s="120">
        <v>10.8</v>
      </c>
      <c r="J40" s="81">
        <f>H40+I40</f>
        <v>10.8</v>
      </c>
      <c r="K40" s="52"/>
    </row>
    <row r="41" spans="1:11" ht="12.95" customHeight="1" x14ac:dyDescent="0.25">
      <c r="A41" s="180"/>
      <c r="B41" s="116" t="s">
        <v>85</v>
      </c>
      <c r="C41" s="82" t="s">
        <v>54</v>
      </c>
      <c r="D41" s="121"/>
      <c r="E41" s="107" t="s">
        <v>84</v>
      </c>
      <c r="F41" s="80">
        <v>5221</v>
      </c>
      <c r="G41" s="107" t="s">
        <v>83</v>
      </c>
      <c r="H41" s="119">
        <v>0</v>
      </c>
      <c r="I41" s="120">
        <v>39.5</v>
      </c>
      <c r="J41" s="81">
        <f>H41+I41</f>
        <v>39.5</v>
      </c>
      <c r="K41" s="52"/>
    </row>
    <row r="42" spans="1:11" ht="12.95" customHeight="1" x14ac:dyDescent="0.25">
      <c r="A42" s="159" t="s">
        <v>123</v>
      </c>
      <c r="B42" s="77" t="s">
        <v>86</v>
      </c>
      <c r="C42" s="98"/>
      <c r="D42" s="76"/>
      <c r="E42" s="53">
        <v>4399</v>
      </c>
      <c r="F42" s="91">
        <v>5222</v>
      </c>
      <c r="G42" s="92" t="s">
        <v>70</v>
      </c>
      <c r="H42" s="49">
        <v>430</v>
      </c>
      <c r="I42" s="51">
        <v>-180</v>
      </c>
      <c r="J42" s="94">
        <f t="shared" ref="J42:J51" si="7">H42+I42</f>
        <v>250</v>
      </c>
      <c r="K42" s="52"/>
    </row>
    <row r="43" spans="1:11" ht="12.95" customHeight="1" x14ac:dyDescent="0.25">
      <c r="A43" s="159"/>
      <c r="B43" s="77" t="s">
        <v>88</v>
      </c>
      <c r="C43" s="50"/>
      <c r="D43" s="76"/>
      <c r="E43" s="53">
        <v>4225</v>
      </c>
      <c r="F43" s="91">
        <v>5221</v>
      </c>
      <c r="G43" s="92" t="s">
        <v>91</v>
      </c>
      <c r="H43" s="49">
        <v>100</v>
      </c>
      <c r="I43" s="51">
        <v>100</v>
      </c>
      <c r="J43" s="94">
        <f t="shared" si="7"/>
        <v>200</v>
      </c>
      <c r="K43" s="52"/>
    </row>
    <row r="44" spans="1:11" ht="12.95" customHeight="1" x14ac:dyDescent="0.25">
      <c r="A44" s="159"/>
      <c r="B44" s="116" t="s">
        <v>89</v>
      </c>
      <c r="C44" s="82" t="s">
        <v>54</v>
      </c>
      <c r="D44" s="118"/>
      <c r="E44" s="80">
        <v>3522</v>
      </c>
      <c r="F44" s="122">
        <v>5223</v>
      </c>
      <c r="G44" s="107" t="s">
        <v>92</v>
      </c>
      <c r="H44" s="119">
        <v>0</v>
      </c>
      <c r="I44" s="120">
        <v>30</v>
      </c>
      <c r="J44" s="81">
        <f t="shared" si="7"/>
        <v>30</v>
      </c>
      <c r="K44" s="52"/>
    </row>
    <row r="45" spans="1:11" ht="12.95" customHeight="1" x14ac:dyDescent="0.25">
      <c r="A45" s="159"/>
      <c r="B45" s="116" t="s">
        <v>90</v>
      </c>
      <c r="C45" s="123" t="s">
        <v>54</v>
      </c>
      <c r="D45" s="118"/>
      <c r="E45" s="80">
        <v>4379</v>
      </c>
      <c r="F45" s="122">
        <v>5221</v>
      </c>
      <c r="G45" s="107" t="s">
        <v>93</v>
      </c>
      <c r="H45" s="119">
        <v>0</v>
      </c>
      <c r="I45" s="120">
        <v>50</v>
      </c>
      <c r="J45" s="81">
        <f t="shared" si="7"/>
        <v>50</v>
      </c>
      <c r="K45" s="52"/>
    </row>
    <row r="46" spans="1:11" ht="12.95" customHeight="1" x14ac:dyDescent="0.25">
      <c r="A46" s="159" t="s">
        <v>124</v>
      </c>
      <c r="B46" s="77" t="s">
        <v>86</v>
      </c>
      <c r="C46" s="95"/>
      <c r="D46" s="97"/>
      <c r="E46" s="53">
        <v>4399</v>
      </c>
      <c r="F46" s="91">
        <v>5222</v>
      </c>
      <c r="G46" s="92" t="s">
        <v>70</v>
      </c>
      <c r="H46" s="49">
        <v>250</v>
      </c>
      <c r="I46" s="51">
        <v>-15.6</v>
      </c>
      <c r="J46" s="94">
        <f t="shared" si="7"/>
        <v>234.4</v>
      </c>
      <c r="K46" s="52"/>
    </row>
    <row r="47" spans="1:11" ht="12.95" customHeight="1" x14ac:dyDescent="0.25">
      <c r="A47" s="159"/>
      <c r="B47" s="124" t="s">
        <v>95</v>
      </c>
      <c r="C47" s="123" t="s">
        <v>54</v>
      </c>
      <c r="D47" s="125"/>
      <c r="E47" s="80">
        <v>4312</v>
      </c>
      <c r="F47" s="122">
        <v>5222</v>
      </c>
      <c r="G47" s="107" t="s">
        <v>94</v>
      </c>
      <c r="H47" s="119">
        <v>0</v>
      </c>
      <c r="I47" s="120">
        <v>10.4</v>
      </c>
      <c r="J47" s="81">
        <f t="shared" si="7"/>
        <v>10.4</v>
      </c>
      <c r="K47" s="52"/>
    </row>
    <row r="48" spans="1:11" ht="12.95" customHeight="1" x14ac:dyDescent="0.25">
      <c r="A48" s="159"/>
      <c r="B48" s="124" t="s">
        <v>131</v>
      </c>
      <c r="C48" s="123" t="s">
        <v>54</v>
      </c>
      <c r="D48" s="125"/>
      <c r="E48" s="80">
        <v>4379</v>
      </c>
      <c r="F48" s="122">
        <v>5222</v>
      </c>
      <c r="G48" s="107" t="s">
        <v>94</v>
      </c>
      <c r="H48" s="119">
        <v>0</v>
      </c>
      <c r="I48" s="120">
        <v>5.2</v>
      </c>
      <c r="J48" s="81">
        <f t="shared" si="7"/>
        <v>5.2</v>
      </c>
      <c r="K48" s="52"/>
    </row>
    <row r="49" spans="1:11" ht="12.95" customHeight="1" x14ac:dyDescent="0.25">
      <c r="A49" s="159" t="s">
        <v>40</v>
      </c>
      <c r="B49" s="133" t="s">
        <v>99</v>
      </c>
      <c r="C49" s="95"/>
      <c r="D49" s="97"/>
      <c r="E49" s="53">
        <v>3639</v>
      </c>
      <c r="F49" s="91">
        <v>5166</v>
      </c>
      <c r="G49" s="92" t="s">
        <v>97</v>
      </c>
      <c r="H49" s="49">
        <v>250</v>
      </c>
      <c r="I49" s="51">
        <v>-10</v>
      </c>
      <c r="J49" s="94">
        <f t="shared" si="7"/>
        <v>240</v>
      </c>
      <c r="K49" s="52"/>
    </row>
    <row r="50" spans="1:11" ht="12.95" customHeight="1" x14ac:dyDescent="0.25">
      <c r="A50" s="159"/>
      <c r="B50" s="124" t="s">
        <v>100</v>
      </c>
      <c r="C50" s="123" t="s">
        <v>54</v>
      </c>
      <c r="D50" s="125"/>
      <c r="E50" s="80">
        <v>3612</v>
      </c>
      <c r="F50" s="122">
        <v>5031</v>
      </c>
      <c r="G50" s="107" t="s">
        <v>98</v>
      </c>
      <c r="H50" s="119">
        <v>0</v>
      </c>
      <c r="I50" s="120">
        <v>7</v>
      </c>
      <c r="J50" s="81">
        <f t="shared" si="7"/>
        <v>7</v>
      </c>
      <c r="K50" s="52"/>
    </row>
    <row r="51" spans="1:11" ht="12.95" customHeight="1" x14ac:dyDescent="0.25">
      <c r="A51" s="159"/>
      <c r="B51" s="124" t="s">
        <v>101</v>
      </c>
      <c r="C51" s="123" t="s">
        <v>54</v>
      </c>
      <c r="D51" s="125"/>
      <c r="E51" s="80">
        <v>3612</v>
      </c>
      <c r="F51" s="122">
        <v>5032</v>
      </c>
      <c r="G51" s="107" t="s">
        <v>98</v>
      </c>
      <c r="H51" s="119">
        <v>0</v>
      </c>
      <c r="I51" s="120">
        <v>3</v>
      </c>
      <c r="J51" s="81">
        <f t="shared" si="7"/>
        <v>3</v>
      </c>
      <c r="K51" s="52"/>
    </row>
    <row r="52" spans="1:11" ht="12.95" customHeight="1" x14ac:dyDescent="0.25">
      <c r="A52" s="15"/>
      <c r="B52" s="20"/>
      <c r="C52" s="21"/>
      <c r="D52" s="21"/>
      <c r="E52" s="181" t="s">
        <v>21</v>
      </c>
      <c r="F52" s="166"/>
      <c r="G52" s="182"/>
      <c r="H52" s="26">
        <f>SUM(H24:H51)</f>
        <v>10732.9</v>
      </c>
      <c r="I52" s="26">
        <f>SUM(I24:I51)</f>
        <v>2.2737367544323206E-13</v>
      </c>
      <c r="J52" s="26">
        <f>SUM(J24:J51)</f>
        <v>10732.9</v>
      </c>
    </row>
    <row r="53" spans="1:11" ht="12.95" customHeight="1" x14ac:dyDescent="0.25">
      <c r="A53" s="46" t="s">
        <v>22</v>
      </c>
      <c r="B53" s="20"/>
      <c r="C53" s="21"/>
      <c r="D53" s="21"/>
      <c r="E53" s="22"/>
      <c r="F53" s="20"/>
      <c r="G53" s="20"/>
      <c r="H53" s="23"/>
      <c r="I53" s="23"/>
      <c r="J53" s="27"/>
    </row>
    <row r="54" spans="1:11" ht="12.95" customHeight="1" x14ac:dyDescent="0.25">
      <c r="A54" s="183" t="s">
        <v>13</v>
      </c>
      <c r="B54" s="87" t="s">
        <v>113</v>
      </c>
      <c r="C54" s="78"/>
      <c r="D54" s="79"/>
      <c r="E54" s="88" t="s">
        <v>102</v>
      </c>
      <c r="F54" s="89">
        <v>6121</v>
      </c>
      <c r="G54" s="88" t="s">
        <v>103</v>
      </c>
      <c r="H54" s="134">
        <v>119.2</v>
      </c>
      <c r="I54" s="51">
        <v>-30</v>
      </c>
      <c r="J54" s="86">
        <f t="shared" ref="J54:J60" si="8">H54+I54</f>
        <v>89.2</v>
      </c>
      <c r="K54" s="52"/>
    </row>
    <row r="55" spans="1:11" ht="12.95" customHeight="1" x14ac:dyDescent="0.25">
      <c r="A55" s="184"/>
      <c r="B55" s="87" t="s">
        <v>114</v>
      </c>
      <c r="C55" s="78"/>
      <c r="D55" s="79"/>
      <c r="E55" s="88" t="s">
        <v>102</v>
      </c>
      <c r="F55" s="89">
        <v>6121</v>
      </c>
      <c r="G55" s="88" t="s">
        <v>104</v>
      </c>
      <c r="H55" s="134">
        <v>250</v>
      </c>
      <c r="I55" s="51">
        <v>30</v>
      </c>
      <c r="J55" s="86">
        <f t="shared" si="8"/>
        <v>280</v>
      </c>
      <c r="K55" s="52"/>
    </row>
    <row r="56" spans="1:11" ht="12.95" customHeight="1" x14ac:dyDescent="0.25">
      <c r="A56" s="183" t="s">
        <v>14</v>
      </c>
      <c r="B56" s="87" t="s">
        <v>115</v>
      </c>
      <c r="C56" s="78"/>
      <c r="D56" s="79"/>
      <c r="E56" s="88" t="s">
        <v>105</v>
      </c>
      <c r="F56" s="89">
        <v>6121</v>
      </c>
      <c r="G56" s="88" t="s">
        <v>106</v>
      </c>
      <c r="H56" s="134">
        <v>9150</v>
      </c>
      <c r="I56" s="51">
        <v>-791</v>
      </c>
      <c r="J56" s="86">
        <f t="shared" si="8"/>
        <v>8359</v>
      </c>
      <c r="K56" s="52"/>
    </row>
    <row r="57" spans="1:11" ht="12.95" customHeight="1" x14ac:dyDescent="0.25">
      <c r="A57" s="185"/>
      <c r="B57" s="87" t="s">
        <v>116</v>
      </c>
      <c r="C57" s="78"/>
      <c r="D57" s="79"/>
      <c r="E57" s="88" t="s">
        <v>107</v>
      </c>
      <c r="F57" s="89">
        <v>6121</v>
      </c>
      <c r="G57" s="88" t="s">
        <v>108</v>
      </c>
      <c r="H57" s="134">
        <v>300</v>
      </c>
      <c r="I57" s="51">
        <v>586</v>
      </c>
      <c r="J57" s="86">
        <f t="shared" si="8"/>
        <v>886</v>
      </c>
      <c r="K57" s="52"/>
    </row>
    <row r="58" spans="1:11" ht="12.95" customHeight="1" x14ac:dyDescent="0.25">
      <c r="A58" s="184"/>
      <c r="B58" s="87" t="s">
        <v>118</v>
      </c>
      <c r="C58" s="78"/>
      <c r="D58" s="79"/>
      <c r="E58" s="88" t="s">
        <v>109</v>
      </c>
      <c r="F58" s="89">
        <v>6121</v>
      </c>
      <c r="G58" s="88" t="s">
        <v>110</v>
      </c>
      <c r="H58" s="134">
        <v>57</v>
      </c>
      <c r="I58" s="51">
        <v>205</v>
      </c>
      <c r="J58" s="86">
        <f t="shared" si="8"/>
        <v>262</v>
      </c>
      <c r="K58" s="52"/>
    </row>
    <row r="59" spans="1:11" ht="12.95" customHeight="1" x14ac:dyDescent="0.25">
      <c r="A59" s="183" t="s">
        <v>15</v>
      </c>
      <c r="B59" s="87" t="s">
        <v>117</v>
      </c>
      <c r="C59" s="78"/>
      <c r="D59" s="79"/>
      <c r="E59" s="88" t="s">
        <v>111</v>
      </c>
      <c r="F59" s="89">
        <v>6121</v>
      </c>
      <c r="G59" s="88" t="s">
        <v>112</v>
      </c>
      <c r="H59" s="134">
        <v>11863</v>
      </c>
      <c r="I59" s="51">
        <v>-1300</v>
      </c>
      <c r="J59" s="86">
        <f t="shared" si="8"/>
        <v>10563</v>
      </c>
      <c r="K59" s="52"/>
    </row>
    <row r="60" spans="1:11" ht="12.95" customHeight="1" x14ac:dyDescent="0.25">
      <c r="A60" s="184"/>
      <c r="B60" s="135" t="s">
        <v>117</v>
      </c>
      <c r="C60" s="138" t="s">
        <v>54</v>
      </c>
      <c r="D60" s="136"/>
      <c r="E60" s="107" t="s">
        <v>111</v>
      </c>
      <c r="F60" s="80">
        <v>6122</v>
      </c>
      <c r="G60" s="107" t="s">
        <v>112</v>
      </c>
      <c r="H60" s="137">
        <v>0</v>
      </c>
      <c r="I60" s="120">
        <v>1300</v>
      </c>
      <c r="J60" s="81">
        <f t="shared" si="8"/>
        <v>1300</v>
      </c>
      <c r="K60" s="52"/>
    </row>
    <row r="61" spans="1:11" ht="12.95" customHeight="1" x14ac:dyDescent="0.25">
      <c r="A61" s="54"/>
      <c r="B61" s="55"/>
      <c r="C61" s="56"/>
      <c r="D61" s="56"/>
      <c r="E61" s="178" t="s">
        <v>23</v>
      </c>
      <c r="F61" s="178"/>
      <c r="G61" s="178"/>
      <c r="H61" s="44">
        <f>SUM(H54:H60)</f>
        <v>21739.200000000001</v>
      </c>
      <c r="I61" s="44">
        <f>SUM(I54:I60)</f>
        <v>0</v>
      </c>
      <c r="J61" s="44">
        <f>SUM(J54:J60)</f>
        <v>21739.200000000001</v>
      </c>
    </row>
    <row r="62" spans="1:11" ht="12.95" customHeight="1" x14ac:dyDescent="0.25">
      <c r="A62" s="57" t="s">
        <v>33</v>
      </c>
      <c r="B62" s="58"/>
      <c r="C62" s="59"/>
      <c r="D62" s="59"/>
      <c r="E62" s="60"/>
      <c r="F62" s="60"/>
      <c r="G62" s="60"/>
      <c r="H62" s="41"/>
      <c r="I62" s="42"/>
      <c r="J62" s="14"/>
    </row>
    <row r="63" spans="1:11" ht="12.95" customHeight="1" x14ac:dyDescent="0.25">
      <c r="A63" s="139"/>
      <c r="B63" s="113"/>
      <c r="C63" s="50"/>
      <c r="D63" s="53"/>
      <c r="E63" s="115"/>
      <c r="F63" s="76"/>
      <c r="G63" s="76"/>
      <c r="H63" s="49">
        <v>0</v>
      </c>
      <c r="I63" s="51">
        <v>0</v>
      </c>
      <c r="J63" s="49">
        <f>H63+I63</f>
        <v>0</v>
      </c>
    </row>
    <row r="64" spans="1:11" ht="12.95" customHeight="1" x14ac:dyDescent="0.25">
      <c r="A64" s="17"/>
      <c r="B64" s="16"/>
      <c r="C64" s="17"/>
      <c r="D64" s="17"/>
      <c r="E64" s="172" t="s">
        <v>34</v>
      </c>
      <c r="F64" s="173"/>
      <c r="G64" s="174"/>
      <c r="H64" s="61">
        <f>SUM(H63:H63)</f>
        <v>0</v>
      </c>
      <c r="I64" s="44">
        <f>SUM(I63:I63)</f>
        <v>0</v>
      </c>
      <c r="J64" s="61">
        <f>SUM(J63:J63)</f>
        <v>0</v>
      </c>
    </row>
    <row r="65" spans="1:10" ht="12.95" customHeight="1" x14ac:dyDescent="0.25">
      <c r="A65" s="17"/>
      <c r="B65" s="16"/>
      <c r="C65" s="17"/>
      <c r="D65" s="17"/>
      <c r="E65" s="28"/>
      <c r="F65" s="28"/>
      <c r="G65" s="29"/>
      <c r="H65" s="41"/>
      <c r="I65" s="42"/>
      <c r="J65" s="43"/>
    </row>
    <row r="66" spans="1:10" ht="12.95" customHeight="1" x14ac:dyDescent="0.25">
      <c r="A66" s="3"/>
      <c r="B66" s="30" t="s">
        <v>32</v>
      </c>
      <c r="C66" s="21"/>
      <c r="D66" s="21"/>
      <c r="E66" s="175" t="s">
        <v>16</v>
      </c>
      <c r="F66" s="176"/>
      <c r="G66" s="176"/>
      <c r="H66" s="177"/>
      <c r="I66" s="25">
        <f>I19</f>
        <v>348.5</v>
      </c>
      <c r="J66" s="47"/>
    </row>
    <row r="67" spans="1:10" ht="12.95" customHeight="1" x14ac:dyDescent="0.25">
      <c r="A67" s="3"/>
      <c r="B67" s="20"/>
      <c r="C67" s="21"/>
      <c r="D67" s="21"/>
      <c r="E67" s="175" t="s">
        <v>24</v>
      </c>
      <c r="F67" s="176"/>
      <c r="G67" s="176"/>
      <c r="H67" s="177"/>
      <c r="I67" s="25">
        <f>I52+I20</f>
        <v>348.50000000000023</v>
      </c>
      <c r="J67" s="15"/>
    </row>
    <row r="68" spans="1:10" ht="12.95" customHeight="1" x14ac:dyDescent="0.25">
      <c r="A68" s="3"/>
      <c r="B68" s="20"/>
      <c r="C68" s="21"/>
      <c r="D68" s="21"/>
      <c r="E68" s="175" t="s">
        <v>25</v>
      </c>
      <c r="F68" s="176"/>
      <c r="G68" s="176"/>
      <c r="H68" s="177"/>
      <c r="I68" s="25">
        <f>I61+I21</f>
        <v>0</v>
      </c>
      <c r="J68" s="48"/>
    </row>
    <row r="69" spans="1:10" ht="12.95" customHeight="1" x14ac:dyDescent="0.25">
      <c r="A69" s="3"/>
      <c r="B69" s="20"/>
      <c r="C69" s="21"/>
      <c r="D69" s="21"/>
      <c r="E69" s="175" t="s">
        <v>26</v>
      </c>
      <c r="F69" s="176"/>
      <c r="G69" s="176"/>
      <c r="H69" s="177"/>
      <c r="I69" s="25">
        <f>I67+I68</f>
        <v>348.50000000000023</v>
      </c>
      <c r="J69" s="48"/>
    </row>
    <row r="70" spans="1:10" ht="12.95" customHeight="1" x14ac:dyDescent="0.25">
      <c r="A70" s="3"/>
      <c r="B70" s="20"/>
      <c r="C70" s="21"/>
      <c r="D70" s="21"/>
      <c r="E70" s="169" t="s">
        <v>27</v>
      </c>
      <c r="F70" s="170"/>
      <c r="G70" s="170"/>
      <c r="H70" s="171"/>
      <c r="I70" s="25">
        <f>I66-I69</f>
        <v>0</v>
      </c>
      <c r="J70" s="48"/>
    </row>
    <row r="71" spans="1:10" ht="12.95" customHeight="1" x14ac:dyDescent="0.25">
      <c r="A71" s="3"/>
      <c r="B71" s="20"/>
      <c r="C71" s="21"/>
      <c r="D71" s="21"/>
      <c r="E71" s="169" t="s">
        <v>28</v>
      </c>
      <c r="F71" s="170"/>
      <c r="G71" s="170"/>
      <c r="H71" s="171"/>
      <c r="I71" s="25">
        <f>I64</f>
        <v>0</v>
      </c>
      <c r="J71" s="48"/>
    </row>
    <row r="72" spans="1:10" ht="12.95" customHeight="1" x14ac:dyDescent="0.25">
      <c r="A72" s="3"/>
      <c r="B72" s="3"/>
      <c r="C72" s="37"/>
      <c r="D72" s="37"/>
      <c r="E72" s="38"/>
      <c r="F72" s="3"/>
      <c r="G72" s="20"/>
      <c r="H72" s="65">
        <v>45427</v>
      </c>
      <c r="I72" s="66"/>
      <c r="J72" s="67">
        <v>45441</v>
      </c>
    </row>
    <row r="73" spans="1:10" ht="12.95" customHeight="1" x14ac:dyDescent="0.25">
      <c r="A73" s="3"/>
      <c r="B73" s="30" t="s">
        <v>37</v>
      </c>
      <c r="C73" s="21"/>
      <c r="D73" s="21"/>
      <c r="E73" s="40" t="s">
        <v>29</v>
      </c>
      <c r="F73" s="31"/>
      <c r="G73" s="32"/>
      <c r="H73" s="68">
        <v>615825.49</v>
      </c>
      <c r="I73" s="69">
        <f>I66</f>
        <v>348.5</v>
      </c>
      <c r="J73" s="69">
        <f>H73+I73</f>
        <v>616173.99</v>
      </c>
    </row>
    <row r="74" spans="1:10" ht="12.95" customHeight="1" x14ac:dyDescent="0.25">
      <c r="A74" s="3"/>
      <c r="B74" s="20"/>
      <c r="C74" s="21"/>
      <c r="D74" s="21"/>
      <c r="E74" s="33" t="s">
        <v>24</v>
      </c>
      <c r="F74" s="34"/>
      <c r="G74" s="24"/>
      <c r="H74" s="70">
        <v>512519.73</v>
      </c>
      <c r="I74" s="69">
        <f>I52+I20</f>
        <v>348.50000000000023</v>
      </c>
      <c r="J74" s="71">
        <f>H74+I74</f>
        <v>512868.23</v>
      </c>
    </row>
    <row r="75" spans="1:10" ht="12.95" customHeight="1" x14ac:dyDescent="0.25">
      <c r="A75" s="3"/>
      <c r="B75" s="20"/>
      <c r="C75" s="21"/>
      <c r="D75" s="21"/>
      <c r="E75" s="15" t="s">
        <v>25</v>
      </c>
      <c r="F75" s="20"/>
      <c r="G75" s="35"/>
      <c r="H75" s="70">
        <v>259289.97</v>
      </c>
      <c r="I75" s="69">
        <f>I61+I21</f>
        <v>0</v>
      </c>
      <c r="J75" s="71">
        <f>H75+I75</f>
        <v>259289.97</v>
      </c>
    </row>
    <row r="76" spans="1:10" ht="12.95" customHeight="1" x14ac:dyDescent="0.25">
      <c r="A76" s="3"/>
      <c r="C76" s="37"/>
      <c r="D76" s="37"/>
      <c r="E76" s="36" t="s">
        <v>30</v>
      </c>
      <c r="F76" s="34"/>
      <c r="G76" s="24"/>
      <c r="H76" s="69">
        <f>H74+H75</f>
        <v>771809.7</v>
      </c>
      <c r="I76" s="69">
        <f>SUM(I74:I75)</f>
        <v>348.50000000000023</v>
      </c>
      <c r="J76" s="69">
        <f>SUM(J74:J75)</f>
        <v>772158.2</v>
      </c>
    </row>
    <row r="77" spans="1:10" ht="12.95" customHeight="1" x14ac:dyDescent="0.25">
      <c r="A77" s="3"/>
      <c r="B77" s="3"/>
      <c r="C77" s="37"/>
      <c r="D77" s="37"/>
      <c r="E77" s="15" t="s">
        <v>19</v>
      </c>
      <c r="F77" s="20"/>
      <c r="G77" s="35"/>
      <c r="H77" s="71">
        <f>H73-H76</f>
        <v>-155984.20999999996</v>
      </c>
      <c r="I77" s="69">
        <f>I73-I76</f>
        <v>0</v>
      </c>
      <c r="J77" s="71">
        <f>J73-J76</f>
        <v>-155984.20999999996</v>
      </c>
    </row>
    <row r="78" spans="1:10" ht="12.95" customHeight="1" x14ac:dyDescent="0.25">
      <c r="A78" s="3"/>
      <c r="B78" s="39" t="s">
        <v>96</v>
      </c>
      <c r="C78" s="37"/>
      <c r="D78" s="37"/>
      <c r="E78" s="33" t="s">
        <v>31</v>
      </c>
      <c r="F78" s="34"/>
      <c r="G78" s="24"/>
      <c r="H78" s="72">
        <v>155984.21</v>
      </c>
      <c r="I78" s="69">
        <f>I71</f>
        <v>0</v>
      </c>
      <c r="J78" s="71">
        <f>H78+I78</f>
        <v>155984.21</v>
      </c>
    </row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</sheetData>
  <mergeCells count="31">
    <mergeCell ref="A27:A28"/>
    <mergeCell ref="A49:A51"/>
    <mergeCell ref="E61:G61"/>
    <mergeCell ref="A35:A41"/>
    <mergeCell ref="E52:G52"/>
    <mergeCell ref="A42:A45"/>
    <mergeCell ref="A54:A55"/>
    <mergeCell ref="A56:A58"/>
    <mergeCell ref="A59:A60"/>
    <mergeCell ref="A46:A48"/>
    <mergeCell ref="A29:A31"/>
    <mergeCell ref="A32:A34"/>
    <mergeCell ref="E71:H71"/>
    <mergeCell ref="E64:G64"/>
    <mergeCell ref="E66:H66"/>
    <mergeCell ref="E67:H67"/>
    <mergeCell ref="E68:H68"/>
    <mergeCell ref="E69:H69"/>
    <mergeCell ref="E70:H70"/>
    <mergeCell ref="H1:J1"/>
    <mergeCell ref="B2:B3"/>
    <mergeCell ref="E2:E3"/>
    <mergeCell ref="F2:F3"/>
    <mergeCell ref="G2:G3"/>
    <mergeCell ref="A24:A26"/>
    <mergeCell ref="A5:A16"/>
    <mergeCell ref="E19:G19"/>
    <mergeCell ref="E20:G20"/>
    <mergeCell ref="E21:G21"/>
    <mergeCell ref="E22:G22"/>
    <mergeCell ref="A17:A18"/>
  </mergeCells>
  <conditionalFormatting sqref="C19:D21 B1:B2">
    <cfRule type="expression" dxfId="163" priority="685" stopIfTrue="1">
      <formula>#REF!="Z"</formula>
    </cfRule>
    <cfRule type="expression" dxfId="162" priority="686" stopIfTrue="1">
      <formula>#REF!="T"</formula>
    </cfRule>
    <cfRule type="expression" dxfId="161" priority="687" stopIfTrue="1">
      <formula>#REF!="Y"</formula>
    </cfRule>
  </conditionalFormatting>
  <conditionalFormatting sqref="H74">
    <cfRule type="expression" dxfId="160" priority="682" stopIfTrue="1">
      <formula>$J74="Z"</formula>
    </cfRule>
    <cfRule type="expression" dxfId="159" priority="683" stopIfTrue="1">
      <formula>$J74="T"</formula>
    </cfRule>
    <cfRule type="expression" dxfId="158" priority="684" stopIfTrue="1">
      <formula>$J74="Y"</formula>
    </cfRule>
  </conditionalFormatting>
  <conditionalFormatting sqref="H75">
    <cfRule type="expression" dxfId="157" priority="679" stopIfTrue="1">
      <formula>$J75="Z"</formula>
    </cfRule>
    <cfRule type="expression" dxfId="156" priority="680" stopIfTrue="1">
      <formula>$J75="T"</formula>
    </cfRule>
    <cfRule type="expression" dxfId="155" priority="681" stopIfTrue="1">
      <formula>$J75="Y"</formula>
    </cfRule>
  </conditionalFormatting>
  <conditionalFormatting sqref="H73">
    <cfRule type="expression" dxfId="154" priority="676" stopIfTrue="1">
      <formula>$J73="Z"</formula>
    </cfRule>
    <cfRule type="expression" dxfId="153" priority="677" stopIfTrue="1">
      <formula>$J73="T"</formula>
    </cfRule>
    <cfRule type="expression" dxfId="152" priority="678" stopIfTrue="1">
      <formula>$J73="Y"</formula>
    </cfRule>
  </conditionalFormatting>
  <conditionalFormatting sqref="H74">
    <cfRule type="expression" dxfId="151" priority="673" stopIfTrue="1">
      <formula>$J74="Z"</formula>
    </cfRule>
    <cfRule type="expression" dxfId="150" priority="674" stopIfTrue="1">
      <formula>$J74="T"</formula>
    </cfRule>
    <cfRule type="expression" dxfId="149" priority="675" stopIfTrue="1">
      <formula>$J74="Y"</formula>
    </cfRule>
  </conditionalFormatting>
  <conditionalFormatting sqref="H75">
    <cfRule type="expression" dxfId="148" priority="670" stopIfTrue="1">
      <formula>$J75="Z"</formula>
    </cfRule>
    <cfRule type="expression" dxfId="147" priority="671" stopIfTrue="1">
      <formula>$J75="T"</formula>
    </cfRule>
    <cfRule type="expression" dxfId="146" priority="672" stopIfTrue="1">
      <formula>$J75="Y"</formula>
    </cfRule>
  </conditionalFormatting>
  <conditionalFormatting sqref="B1:B2">
    <cfRule type="expression" dxfId="145" priority="688" stopIfTrue="1">
      <formula>#REF!="Z"</formula>
    </cfRule>
    <cfRule type="expression" dxfId="144" priority="689" stopIfTrue="1">
      <formula>#REF!="T"</formula>
    </cfRule>
    <cfRule type="expression" dxfId="143" priority="690" stopIfTrue="1">
      <formula>#REF!="Y"</formula>
    </cfRule>
  </conditionalFormatting>
  <conditionalFormatting sqref="B33:B34 B24:B31">
    <cfRule type="expression" dxfId="142" priority="20" stopIfTrue="1">
      <formula>#REF!="T"</formula>
    </cfRule>
    <cfRule type="expression" dxfId="141" priority="21" stopIfTrue="1">
      <formula>#REF!="Y"</formula>
    </cfRule>
  </conditionalFormatting>
  <conditionalFormatting sqref="B24:B29 B33:B34">
    <cfRule type="expression" dxfId="140" priority="7" stopIfTrue="1">
      <formula>$L24="Z"</formula>
    </cfRule>
    <cfRule type="expression" dxfId="139" priority="8" stopIfTrue="1">
      <formula>$L24="T"</formula>
    </cfRule>
    <cfRule type="expression" dxfId="138" priority="9" stopIfTrue="1">
      <formula>$L24="Y"</formula>
    </cfRule>
    <cfRule type="expression" dxfId="137" priority="10" stopIfTrue="1">
      <formula>$P24="Z"</formula>
    </cfRule>
    <cfRule type="expression" dxfId="136" priority="11" stopIfTrue="1">
      <formula>$P24="T"</formula>
    </cfRule>
    <cfRule type="expression" dxfId="135" priority="12" stopIfTrue="1">
      <formula>$P24="Y"</formula>
    </cfRule>
    <cfRule type="expression" dxfId="134" priority="13" stopIfTrue="1">
      <formula>$K24="Z"</formula>
    </cfRule>
    <cfRule type="expression" dxfId="133" priority="14" stopIfTrue="1">
      <formula>$K24="T"</formula>
    </cfRule>
    <cfRule type="expression" dxfId="132" priority="15" stopIfTrue="1">
      <formula>$K24="Y"</formula>
    </cfRule>
    <cfRule type="expression" dxfId="131" priority="16" stopIfTrue="1">
      <formula>#REF!="Z"</formula>
    </cfRule>
    <cfRule type="expression" dxfId="130" priority="17" stopIfTrue="1">
      <formula>$N24="Z"</formula>
    </cfRule>
    <cfRule type="expression" dxfId="129" priority="18" stopIfTrue="1">
      <formula>$N24="T"</formula>
    </cfRule>
    <cfRule type="expression" dxfId="128" priority="19" stopIfTrue="1">
      <formula>$N24="Y"</formula>
    </cfRule>
  </conditionalFormatting>
  <conditionalFormatting sqref="B50">
    <cfRule type="expression" dxfId="127" priority="9467" stopIfTrue="1">
      <formula>$L66="Z"</formula>
    </cfRule>
    <cfRule type="expression" dxfId="126" priority="9468" stopIfTrue="1">
      <formula>$L66="T"</formula>
    </cfRule>
    <cfRule type="expression" dxfId="125" priority="9469" stopIfTrue="1">
      <formula>$L66="Y"</formula>
    </cfRule>
  </conditionalFormatting>
  <conditionalFormatting sqref="B51">
    <cfRule type="expression" dxfId="124" priority="4" stopIfTrue="1">
      <formula>$L66="Z"</formula>
    </cfRule>
    <cfRule type="expression" dxfId="123" priority="5" stopIfTrue="1">
      <formula>$L66="T"</formula>
    </cfRule>
    <cfRule type="expression" dxfId="122" priority="6" stopIfTrue="1">
      <formula>$L66="Y"</formula>
    </cfRule>
  </conditionalFormatting>
  <conditionalFormatting sqref="B30:B31">
    <cfRule type="expression" dxfId="121" priority="9470" stopIfTrue="1">
      <formula>$L31="Z"</formula>
    </cfRule>
    <cfRule type="expression" dxfId="120" priority="9471" stopIfTrue="1">
      <formula>$L31="T"</formula>
    </cfRule>
    <cfRule type="expression" dxfId="119" priority="9472" stopIfTrue="1">
      <formula>$L31="Y"</formula>
    </cfRule>
    <cfRule type="expression" dxfId="118" priority="9473" stopIfTrue="1">
      <formula>$P31="Z"</formula>
    </cfRule>
    <cfRule type="expression" dxfId="117" priority="9474" stopIfTrue="1">
      <formula>$P31="T"</formula>
    </cfRule>
    <cfRule type="expression" dxfId="116" priority="9475" stopIfTrue="1">
      <formula>$P31="Y"</formula>
    </cfRule>
    <cfRule type="expression" dxfId="115" priority="9476" stopIfTrue="1">
      <formula>$K31="Z"</formula>
    </cfRule>
    <cfRule type="expression" dxfId="114" priority="9477" stopIfTrue="1">
      <formula>$K31="T"</formula>
    </cfRule>
    <cfRule type="expression" dxfId="113" priority="9478" stopIfTrue="1">
      <formula>$K31="Y"</formula>
    </cfRule>
    <cfRule type="expression" dxfId="112" priority="9479" stopIfTrue="1">
      <formula>#REF!="Z"</formula>
    </cfRule>
    <cfRule type="expression" dxfId="111" priority="9480" stopIfTrue="1">
      <formula>$N31="Z"</formula>
    </cfRule>
    <cfRule type="expression" dxfId="110" priority="9481" stopIfTrue="1">
      <formula>$N31="T"</formula>
    </cfRule>
    <cfRule type="expression" dxfId="109" priority="9482" stopIfTrue="1">
      <formula>$N31="Y"</formula>
    </cfRule>
  </conditionalFormatting>
  <conditionalFormatting sqref="B47:B49">
    <cfRule type="expression" dxfId="108" priority="9483" stopIfTrue="1">
      <formula>$L64="Z"</formula>
    </cfRule>
    <cfRule type="expression" dxfId="107" priority="9484" stopIfTrue="1">
      <formula>$L64="T"</formula>
    </cfRule>
    <cfRule type="expression" dxfId="106" priority="9485" stopIfTrue="1">
      <formula>$L64="Y"</formula>
    </cfRule>
  </conditionalFormatting>
  <conditionalFormatting sqref="B54:B60">
    <cfRule type="expression" dxfId="105" priority="1" stopIfTrue="1">
      <formula>#REF!="Z"</formula>
    </cfRule>
    <cfRule type="expression" dxfId="104" priority="2" stopIfTrue="1">
      <formula>#REF!="T"</formula>
    </cfRule>
    <cfRule type="expression" dxfId="103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B20" sqref="B20:J21"/>
    </sheetView>
  </sheetViews>
  <sheetFormatPr defaultRowHeight="15" x14ac:dyDescent="0.25"/>
  <cols>
    <col min="1" max="1" width="4" style="52" customWidth="1"/>
    <col min="2" max="2" width="70.140625" style="52" customWidth="1"/>
    <col min="3" max="3" width="4.140625" style="52" customWidth="1"/>
    <col min="4" max="4" width="9.5703125" style="52" customWidth="1"/>
    <col min="5" max="5" width="6" style="52" customWidth="1"/>
    <col min="6" max="7" width="7.28515625" style="52" customWidth="1"/>
    <col min="8" max="8" width="10.7109375" style="52" customWidth="1"/>
    <col min="9" max="9" width="9.7109375" style="52" customWidth="1"/>
    <col min="10" max="10" width="10.85546875" style="52" customWidth="1"/>
    <col min="11" max="11" width="9.28515625" style="73" customWidth="1"/>
    <col min="12" max="16384" width="9.140625" style="52"/>
  </cols>
  <sheetData>
    <row r="1" spans="1:11" ht="12.95" customHeight="1" x14ac:dyDescent="0.25">
      <c r="A1" s="1" t="s">
        <v>143</v>
      </c>
      <c r="B1" s="45"/>
      <c r="C1" s="2"/>
      <c r="D1" s="2"/>
      <c r="E1" s="3"/>
      <c r="F1" s="3"/>
      <c r="G1" s="3"/>
      <c r="H1" s="166" t="s">
        <v>39</v>
      </c>
      <c r="I1" s="166"/>
      <c r="J1" s="166"/>
    </row>
    <row r="2" spans="1:11" ht="12.95" customHeight="1" x14ac:dyDescent="0.25">
      <c r="A2" s="4" t="s">
        <v>0</v>
      </c>
      <c r="B2" s="167" t="s">
        <v>1</v>
      </c>
      <c r="C2" s="4"/>
      <c r="D2" s="4" t="s">
        <v>2</v>
      </c>
      <c r="E2" s="167" t="s">
        <v>3</v>
      </c>
      <c r="F2" s="167" t="s">
        <v>4</v>
      </c>
      <c r="G2" s="167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68"/>
      <c r="C3" s="5"/>
      <c r="D3" s="5" t="s">
        <v>10</v>
      </c>
      <c r="E3" s="168"/>
      <c r="F3" s="168"/>
      <c r="G3" s="168"/>
      <c r="H3" s="5" t="s">
        <v>11</v>
      </c>
      <c r="I3" s="5" t="s">
        <v>42</v>
      </c>
      <c r="J3" s="5" t="s">
        <v>11</v>
      </c>
    </row>
    <row r="4" spans="1:11" ht="12.95" customHeight="1" x14ac:dyDescent="0.25">
      <c r="A4" s="6" t="s">
        <v>12</v>
      </c>
      <c r="B4" s="7"/>
      <c r="C4" s="53"/>
      <c r="D4" s="53"/>
      <c r="E4" s="75"/>
      <c r="F4" s="75"/>
      <c r="G4" s="75"/>
      <c r="H4" s="75"/>
      <c r="I4" s="75"/>
      <c r="J4" s="75"/>
    </row>
    <row r="5" spans="1:11" ht="12.95" customHeight="1" x14ac:dyDescent="0.25">
      <c r="A5" s="147" t="s">
        <v>13</v>
      </c>
      <c r="B5" s="101"/>
      <c r="C5" s="95"/>
      <c r="D5" s="53"/>
      <c r="E5" s="53"/>
      <c r="F5" s="53"/>
      <c r="G5" s="53"/>
      <c r="H5" s="94">
        <v>0</v>
      </c>
      <c r="I5" s="110">
        <v>0</v>
      </c>
      <c r="J5" s="93">
        <f>H5+I5</f>
        <v>0</v>
      </c>
    </row>
    <row r="6" spans="1:11" ht="12.95" customHeight="1" x14ac:dyDescent="0.25">
      <c r="A6" s="9"/>
      <c r="B6" s="10"/>
      <c r="C6" s="11"/>
      <c r="D6" s="11"/>
      <c r="E6" s="161" t="s">
        <v>16</v>
      </c>
      <c r="F6" s="162"/>
      <c r="G6" s="163"/>
      <c r="H6" s="8">
        <f>H5</f>
        <v>0</v>
      </c>
      <c r="I6" s="8">
        <f t="shared" ref="I6:J9" si="0">I5</f>
        <v>0</v>
      </c>
      <c r="J6" s="8">
        <f t="shared" si="0"/>
        <v>0</v>
      </c>
    </row>
    <row r="7" spans="1:11" ht="12.95" customHeight="1" x14ac:dyDescent="0.25">
      <c r="A7" s="9"/>
      <c r="B7" s="12" t="s">
        <v>38</v>
      </c>
      <c r="C7" s="11"/>
      <c r="D7" s="11"/>
      <c r="E7" s="164" t="s">
        <v>17</v>
      </c>
      <c r="F7" s="164"/>
      <c r="G7" s="164"/>
      <c r="H7" s="8">
        <v>0</v>
      </c>
      <c r="I7" s="8">
        <v>0</v>
      </c>
      <c r="J7" s="8">
        <f t="shared" si="0"/>
        <v>0</v>
      </c>
      <c r="K7" s="74"/>
    </row>
    <row r="8" spans="1:11" ht="12.95" customHeight="1" x14ac:dyDescent="0.25">
      <c r="A8" s="9"/>
      <c r="B8" s="13"/>
      <c r="C8" s="11"/>
      <c r="D8" s="11"/>
      <c r="E8" s="165" t="s">
        <v>18</v>
      </c>
      <c r="F8" s="165"/>
      <c r="G8" s="165"/>
      <c r="H8" s="8">
        <v>0</v>
      </c>
      <c r="I8" s="8">
        <v>0</v>
      </c>
      <c r="J8" s="8">
        <f t="shared" si="0"/>
        <v>0</v>
      </c>
    </row>
    <row r="9" spans="1:11" ht="12.95" customHeight="1" x14ac:dyDescent="0.25">
      <c r="A9" s="15"/>
      <c r="B9" s="16"/>
      <c r="C9" s="17"/>
      <c r="D9" s="17"/>
      <c r="E9" s="165" t="s">
        <v>19</v>
      </c>
      <c r="F9" s="165"/>
      <c r="G9" s="165"/>
      <c r="H9" s="18">
        <f>H6-H7-H8</f>
        <v>0</v>
      </c>
      <c r="I9" s="18">
        <f t="shared" ref="I9" si="1">I6-I7-I8</f>
        <v>0</v>
      </c>
      <c r="J9" s="8">
        <f t="shared" si="0"/>
        <v>0</v>
      </c>
    </row>
    <row r="10" spans="1:11" ht="12.95" customHeight="1" x14ac:dyDescent="0.25">
      <c r="A10" s="19" t="s">
        <v>20</v>
      </c>
      <c r="B10" s="20"/>
      <c r="C10" s="21"/>
      <c r="D10" s="21"/>
      <c r="E10" s="62"/>
      <c r="F10" s="34"/>
      <c r="G10" s="34"/>
      <c r="H10" s="63"/>
      <c r="I10" s="63"/>
      <c r="J10" s="64"/>
    </row>
    <row r="11" spans="1:11" ht="12.95" customHeight="1" x14ac:dyDescent="0.25">
      <c r="A11" s="146" t="s">
        <v>13</v>
      </c>
      <c r="B11" s="113"/>
      <c r="C11" s="143"/>
      <c r="D11" s="143"/>
      <c r="E11" s="53"/>
      <c r="F11" s="53"/>
      <c r="G11" s="92"/>
      <c r="H11" s="93">
        <v>0</v>
      </c>
      <c r="I11" s="104">
        <v>0</v>
      </c>
      <c r="J11" s="94">
        <f t="shared" ref="J11" si="2">H11+I11</f>
        <v>0</v>
      </c>
    </row>
    <row r="12" spans="1:11" ht="12.95" customHeight="1" x14ac:dyDescent="0.25">
      <c r="A12" s="15"/>
      <c r="B12" s="20"/>
      <c r="C12" s="21"/>
      <c r="D12" s="21"/>
      <c r="E12" s="181" t="s">
        <v>21</v>
      </c>
      <c r="F12" s="166"/>
      <c r="G12" s="182"/>
      <c r="H12" s="26">
        <f>SUM(H11:H11)</f>
        <v>0</v>
      </c>
      <c r="I12" s="26">
        <f>SUM(I11:I11)</f>
        <v>0</v>
      </c>
      <c r="J12" s="26">
        <f>SUM(J11:J11)</f>
        <v>0</v>
      </c>
    </row>
    <row r="13" spans="1:11" ht="12.95" customHeight="1" x14ac:dyDescent="0.25">
      <c r="A13" s="46" t="s">
        <v>22</v>
      </c>
      <c r="B13" s="20"/>
      <c r="C13" s="21"/>
      <c r="D13" s="21"/>
      <c r="E13" s="22"/>
      <c r="F13" s="20"/>
      <c r="G13" s="20"/>
      <c r="H13" s="23"/>
      <c r="I13" s="23"/>
      <c r="J13" s="27"/>
    </row>
    <row r="14" spans="1:11" ht="12.95" customHeight="1" x14ac:dyDescent="0.25">
      <c r="A14" s="183" t="s">
        <v>13</v>
      </c>
      <c r="B14" s="87" t="s">
        <v>132</v>
      </c>
      <c r="C14" s="78"/>
      <c r="D14" s="79"/>
      <c r="E14" s="88" t="s">
        <v>135</v>
      </c>
      <c r="F14" s="89">
        <v>6121</v>
      </c>
      <c r="G14" s="88" t="s">
        <v>133</v>
      </c>
      <c r="H14" s="149">
        <v>19500</v>
      </c>
      <c r="I14" s="51">
        <v>-150</v>
      </c>
      <c r="J14" s="86">
        <f t="shared" ref="J14:J17" si="3">H14+I14</f>
        <v>19350</v>
      </c>
      <c r="K14" s="52"/>
    </row>
    <row r="15" spans="1:11" ht="12.95" customHeight="1" x14ac:dyDescent="0.25">
      <c r="A15" s="184"/>
      <c r="B15" s="135" t="s">
        <v>142</v>
      </c>
      <c r="C15" s="138" t="s">
        <v>54</v>
      </c>
      <c r="D15" s="136"/>
      <c r="E15" s="144" t="s">
        <v>136</v>
      </c>
      <c r="F15" s="145">
        <v>6121</v>
      </c>
      <c r="G15" s="144" t="s">
        <v>134</v>
      </c>
      <c r="H15" s="150">
        <v>0</v>
      </c>
      <c r="I15" s="120">
        <v>150</v>
      </c>
      <c r="J15" s="81">
        <f t="shared" si="3"/>
        <v>150</v>
      </c>
      <c r="K15" s="52"/>
    </row>
    <row r="16" spans="1:11" ht="12.95" customHeight="1" x14ac:dyDescent="0.25">
      <c r="A16" s="183" t="s">
        <v>14</v>
      </c>
      <c r="B16" s="87" t="s">
        <v>146</v>
      </c>
      <c r="C16" s="78"/>
      <c r="D16" s="79"/>
      <c r="E16" s="88" t="s">
        <v>139</v>
      </c>
      <c r="F16" s="89">
        <v>6121</v>
      </c>
      <c r="G16" s="88" t="s">
        <v>138</v>
      </c>
      <c r="H16" s="149">
        <v>55000</v>
      </c>
      <c r="I16" s="51">
        <v>-9000</v>
      </c>
      <c r="J16" s="86">
        <f t="shared" si="3"/>
        <v>46000</v>
      </c>
      <c r="K16" s="52"/>
    </row>
    <row r="17" spans="1:11" ht="12.95" customHeight="1" x14ac:dyDescent="0.25">
      <c r="A17" s="184"/>
      <c r="B17" s="87" t="s">
        <v>137</v>
      </c>
      <c r="C17" s="78"/>
      <c r="D17" s="79"/>
      <c r="E17" s="88" t="s">
        <v>140</v>
      </c>
      <c r="F17" s="89">
        <v>6413</v>
      </c>
      <c r="G17" s="88"/>
      <c r="H17" s="149">
        <v>0</v>
      </c>
      <c r="I17" s="51">
        <v>9000</v>
      </c>
      <c r="J17" s="86">
        <f t="shared" si="3"/>
        <v>9000</v>
      </c>
      <c r="K17" s="52"/>
    </row>
    <row r="18" spans="1:11" ht="12.95" customHeight="1" x14ac:dyDescent="0.25">
      <c r="A18" s="54"/>
      <c r="B18" s="55"/>
      <c r="C18" s="56"/>
      <c r="D18" s="56"/>
      <c r="E18" s="178" t="s">
        <v>23</v>
      </c>
      <c r="F18" s="178"/>
      <c r="G18" s="178"/>
      <c r="H18" s="44">
        <f>SUM(H14:H17)</f>
        <v>74500</v>
      </c>
      <c r="I18" s="44">
        <f>SUM(I14:I17)</f>
        <v>0</v>
      </c>
      <c r="J18" s="44">
        <f>SUM(J14:J17)</f>
        <v>74500</v>
      </c>
    </row>
    <row r="19" spans="1:11" ht="12.95" customHeight="1" x14ac:dyDescent="0.25">
      <c r="A19" s="57" t="s">
        <v>33</v>
      </c>
      <c r="B19" s="58"/>
      <c r="C19" s="59"/>
      <c r="D19" s="59"/>
      <c r="E19" s="60"/>
      <c r="F19" s="60"/>
      <c r="G19" s="60"/>
      <c r="H19" s="41"/>
      <c r="I19" s="42"/>
      <c r="J19" s="14"/>
    </row>
    <row r="20" spans="1:11" ht="12.95" customHeight="1" x14ac:dyDescent="0.25">
      <c r="A20" s="187" t="s">
        <v>13</v>
      </c>
      <c r="B20" s="151" t="s">
        <v>147</v>
      </c>
      <c r="C20" s="152"/>
      <c r="D20" s="152"/>
      <c r="E20" s="148"/>
      <c r="F20" s="153" t="s">
        <v>141</v>
      </c>
      <c r="G20" s="148"/>
      <c r="H20" s="61">
        <v>155800</v>
      </c>
      <c r="I20" s="44">
        <v>10000</v>
      </c>
      <c r="J20" s="49">
        <f>H20+I20</f>
        <v>165800</v>
      </c>
    </row>
    <row r="21" spans="1:11" ht="12.95" customHeight="1" x14ac:dyDescent="0.25">
      <c r="A21" s="188"/>
      <c r="B21" s="113" t="s">
        <v>145</v>
      </c>
      <c r="C21" s="50"/>
      <c r="D21" s="53"/>
      <c r="E21" s="115"/>
      <c r="F21" s="76" t="s">
        <v>144</v>
      </c>
      <c r="G21" s="76"/>
      <c r="H21" s="49">
        <v>-7656</v>
      </c>
      <c r="I21" s="51">
        <v>-10000</v>
      </c>
      <c r="J21" s="49">
        <f>H21+I21</f>
        <v>-17656</v>
      </c>
    </row>
    <row r="22" spans="1:11" ht="12.95" customHeight="1" x14ac:dyDescent="0.25">
      <c r="A22" s="17"/>
      <c r="B22" s="16"/>
      <c r="C22" s="17"/>
      <c r="D22" s="17"/>
      <c r="E22" s="172" t="s">
        <v>34</v>
      </c>
      <c r="F22" s="173"/>
      <c r="G22" s="174"/>
      <c r="H22" s="61"/>
      <c r="I22" s="44">
        <f>SUM(I20:I21)</f>
        <v>0</v>
      </c>
      <c r="J22" s="61"/>
    </row>
    <row r="23" spans="1:11" ht="12.95" customHeight="1" x14ac:dyDescent="0.25">
      <c r="A23" s="17"/>
      <c r="B23" s="16"/>
      <c r="C23" s="17"/>
      <c r="D23" s="17"/>
      <c r="E23" s="28"/>
      <c r="F23" s="28"/>
      <c r="G23" s="29"/>
      <c r="H23" s="41"/>
      <c r="I23" s="42"/>
      <c r="J23" s="43"/>
    </row>
    <row r="24" spans="1:11" ht="12.95" customHeight="1" x14ac:dyDescent="0.25">
      <c r="A24" s="3"/>
      <c r="B24" s="30" t="s">
        <v>32</v>
      </c>
      <c r="C24" s="21"/>
      <c r="D24" s="21"/>
      <c r="E24" s="175" t="s">
        <v>16</v>
      </c>
      <c r="F24" s="176"/>
      <c r="G24" s="176"/>
      <c r="H24" s="177"/>
      <c r="I24" s="25">
        <f>I6</f>
        <v>0</v>
      </c>
      <c r="J24" s="47"/>
    </row>
    <row r="25" spans="1:11" ht="12.95" customHeight="1" x14ac:dyDescent="0.25">
      <c r="A25" s="3"/>
      <c r="B25" s="20"/>
      <c r="C25" s="21"/>
      <c r="D25" s="21"/>
      <c r="E25" s="175" t="s">
        <v>24</v>
      </c>
      <c r="F25" s="176"/>
      <c r="G25" s="176"/>
      <c r="H25" s="177"/>
      <c r="I25" s="25">
        <f>I12+I7</f>
        <v>0</v>
      </c>
      <c r="J25" s="15"/>
    </row>
    <row r="26" spans="1:11" ht="12.95" customHeight="1" x14ac:dyDescent="0.25">
      <c r="A26" s="3"/>
      <c r="B26" s="20"/>
      <c r="C26" s="21"/>
      <c r="D26" s="21"/>
      <c r="E26" s="175" t="s">
        <v>25</v>
      </c>
      <c r="F26" s="176"/>
      <c r="G26" s="176"/>
      <c r="H26" s="177"/>
      <c r="I26" s="25">
        <f>I18+I8</f>
        <v>0</v>
      </c>
      <c r="J26" s="48"/>
    </row>
    <row r="27" spans="1:11" ht="12.95" customHeight="1" x14ac:dyDescent="0.25">
      <c r="A27" s="3"/>
      <c r="B27" s="20"/>
      <c r="C27" s="21"/>
      <c r="D27" s="21"/>
      <c r="E27" s="175" t="s">
        <v>26</v>
      </c>
      <c r="F27" s="176"/>
      <c r="G27" s="176"/>
      <c r="H27" s="177"/>
      <c r="I27" s="25">
        <f>I25+I26</f>
        <v>0</v>
      </c>
      <c r="J27" s="48"/>
    </row>
    <row r="28" spans="1:11" ht="12.95" customHeight="1" x14ac:dyDescent="0.25">
      <c r="A28" s="3"/>
      <c r="B28" s="20"/>
      <c r="C28" s="21"/>
      <c r="D28" s="21"/>
      <c r="E28" s="169" t="s">
        <v>27</v>
      </c>
      <c r="F28" s="170"/>
      <c r="G28" s="170"/>
      <c r="H28" s="171"/>
      <c r="I28" s="25">
        <f>I24-I27</f>
        <v>0</v>
      </c>
      <c r="J28" s="48"/>
    </row>
    <row r="29" spans="1:11" ht="12.95" customHeight="1" x14ac:dyDescent="0.25">
      <c r="A29" s="3"/>
      <c r="B29" s="20"/>
      <c r="C29" s="21"/>
      <c r="D29" s="21"/>
      <c r="E29" s="169" t="s">
        <v>28</v>
      </c>
      <c r="F29" s="170"/>
      <c r="G29" s="170"/>
      <c r="H29" s="171"/>
      <c r="I29" s="25">
        <f>I22</f>
        <v>0</v>
      </c>
      <c r="J29" s="48"/>
    </row>
    <row r="30" spans="1:11" ht="12.95" customHeight="1" x14ac:dyDescent="0.25">
      <c r="A30" s="3"/>
      <c r="B30" s="3"/>
      <c r="C30" s="37"/>
      <c r="D30" s="37"/>
      <c r="E30" s="38"/>
      <c r="F30" s="3"/>
      <c r="G30" s="20"/>
      <c r="H30" s="65">
        <v>45441</v>
      </c>
      <c r="I30" s="66"/>
      <c r="J30" s="67">
        <v>45441</v>
      </c>
    </row>
    <row r="31" spans="1:11" ht="12.95" customHeight="1" x14ac:dyDescent="0.25">
      <c r="A31" s="3"/>
      <c r="B31" s="30" t="s">
        <v>37</v>
      </c>
      <c r="C31" s="21"/>
      <c r="D31" s="21"/>
      <c r="E31" s="40" t="s">
        <v>29</v>
      </c>
      <c r="F31" s="31"/>
      <c r="G31" s="32"/>
      <c r="H31" s="68">
        <v>616173.99</v>
      </c>
      <c r="I31" s="69">
        <f>I24</f>
        <v>0</v>
      </c>
      <c r="J31" s="69">
        <f>H31+I31</f>
        <v>616173.99</v>
      </c>
    </row>
    <row r="32" spans="1:11" ht="12.95" customHeight="1" x14ac:dyDescent="0.25">
      <c r="A32" s="3"/>
      <c r="B32" s="20"/>
      <c r="C32" s="21"/>
      <c r="D32" s="21"/>
      <c r="E32" s="33" t="s">
        <v>24</v>
      </c>
      <c r="F32" s="34"/>
      <c r="G32" s="24"/>
      <c r="H32" s="70">
        <v>512868.23</v>
      </c>
      <c r="I32" s="69">
        <f>I12+I7</f>
        <v>0</v>
      </c>
      <c r="J32" s="71">
        <f>H32+I32</f>
        <v>512868.23</v>
      </c>
    </row>
    <row r="33" spans="1:10" ht="12.95" customHeight="1" x14ac:dyDescent="0.25">
      <c r="A33" s="3"/>
      <c r="B33" s="20"/>
      <c r="C33" s="21"/>
      <c r="D33" s="21"/>
      <c r="E33" s="15" t="s">
        <v>25</v>
      </c>
      <c r="F33" s="20"/>
      <c r="G33" s="35"/>
      <c r="H33" s="70">
        <v>259289.97</v>
      </c>
      <c r="I33" s="69">
        <f>I18+I8</f>
        <v>0</v>
      </c>
      <c r="J33" s="71">
        <f>H33+I33</f>
        <v>259289.97</v>
      </c>
    </row>
    <row r="34" spans="1:10" ht="12.95" customHeight="1" x14ac:dyDescent="0.25">
      <c r="A34" s="3"/>
      <c r="C34" s="37"/>
      <c r="D34" s="37"/>
      <c r="E34" s="36" t="s">
        <v>30</v>
      </c>
      <c r="F34" s="34"/>
      <c r="G34" s="24"/>
      <c r="H34" s="69">
        <f>H32+H33</f>
        <v>772158.2</v>
      </c>
      <c r="I34" s="69">
        <f>SUM(I32:I33)</f>
        <v>0</v>
      </c>
      <c r="J34" s="69">
        <f>SUM(J32:J33)</f>
        <v>772158.2</v>
      </c>
    </row>
    <row r="35" spans="1:10" ht="12.95" customHeight="1" x14ac:dyDescent="0.25">
      <c r="A35" s="3"/>
      <c r="B35" s="3"/>
      <c r="C35" s="37"/>
      <c r="D35" s="37"/>
      <c r="E35" s="15" t="s">
        <v>19</v>
      </c>
      <c r="F35" s="20"/>
      <c r="G35" s="35"/>
      <c r="H35" s="71">
        <f>H31-H34</f>
        <v>-155984.20999999996</v>
      </c>
      <c r="I35" s="69">
        <f>I31-I34</f>
        <v>0</v>
      </c>
      <c r="J35" s="71">
        <f>J31-J34</f>
        <v>-155984.20999999996</v>
      </c>
    </row>
    <row r="36" spans="1:10" ht="12.95" customHeight="1" x14ac:dyDescent="0.25">
      <c r="A36" s="3"/>
      <c r="B36" s="39" t="s">
        <v>96</v>
      </c>
      <c r="C36" s="37"/>
      <c r="D36" s="37"/>
      <c r="E36" s="33" t="s">
        <v>31</v>
      </c>
      <c r="F36" s="34"/>
      <c r="G36" s="24"/>
      <c r="H36" s="72">
        <v>155984.21</v>
      </c>
      <c r="I36" s="69">
        <f>I29</f>
        <v>0</v>
      </c>
      <c r="J36" s="71">
        <f>H36+I36</f>
        <v>155984.21</v>
      </c>
    </row>
    <row r="37" spans="1:10" ht="12.95" customHeight="1" x14ac:dyDescent="0.25"/>
    <row r="38" spans="1:10" ht="12.95" customHeight="1" x14ac:dyDescent="0.25"/>
    <row r="39" spans="1:10" ht="12.95" customHeight="1" x14ac:dyDescent="0.25"/>
    <row r="40" spans="1:10" ht="12.95" customHeight="1" x14ac:dyDescent="0.25"/>
    <row r="41" spans="1:10" ht="12.95" customHeight="1" x14ac:dyDescent="0.25"/>
    <row r="42" spans="1:10" ht="12.95" customHeight="1" x14ac:dyDescent="0.25"/>
    <row r="43" spans="1:10" ht="12.95" customHeight="1" x14ac:dyDescent="0.25"/>
    <row r="44" spans="1:10" ht="12.95" customHeight="1" x14ac:dyDescent="0.25"/>
    <row r="45" spans="1:10" ht="12.95" customHeight="1" x14ac:dyDescent="0.25"/>
    <row r="46" spans="1:10" ht="12.95" customHeight="1" x14ac:dyDescent="0.25"/>
    <row r="47" spans="1:10" ht="12.95" customHeight="1" x14ac:dyDescent="0.25"/>
    <row r="48" spans="1:10" ht="12.95" customHeight="1" x14ac:dyDescent="0.25"/>
  </sheetData>
  <mergeCells count="21">
    <mergeCell ref="E12:G12"/>
    <mergeCell ref="A14:A15"/>
    <mergeCell ref="E18:G18"/>
    <mergeCell ref="H1:J1"/>
    <mergeCell ref="B2:B3"/>
    <mergeCell ref="E2:E3"/>
    <mergeCell ref="F2:F3"/>
    <mergeCell ref="G2:G3"/>
    <mergeCell ref="E6:G6"/>
    <mergeCell ref="E7:G7"/>
    <mergeCell ref="E8:G8"/>
    <mergeCell ref="E9:G9"/>
    <mergeCell ref="E29:H29"/>
    <mergeCell ref="A16:A17"/>
    <mergeCell ref="E22:G22"/>
    <mergeCell ref="E24:H24"/>
    <mergeCell ref="E25:H25"/>
    <mergeCell ref="E26:H26"/>
    <mergeCell ref="E27:H27"/>
    <mergeCell ref="E28:H28"/>
    <mergeCell ref="A20:A21"/>
  </mergeCells>
  <conditionalFormatting sqref="C6:D8 B1:B2">
    <cfRule type="expression" dxfId="102" priority="37" stopIfTrue="1">
      <formula>#REF!="Z"</formula>
    </cfRule>
    <cfRule type="expression" dxfId="101" priority="38" stopIfTrue="1">
      <formula>#REF!="T"</formula>
    </cfRule>
    <cfRule type="expression" dxfId="100" priority="39" stopIfTrue="1">
      <formula>#REF!="Y"</formula>
    </cfRule>
  </conditionalFormatting>
  <conditionalFormatting sqref="H32">
    <cfRule type="expression" dxfId="99" priority="34" stopIfTrue="1">
      <formula>$J32="Z"</formula>
    </cfRule>
    <cfRule type="expression" dxfId="98" priority="35" stopIfTrue="1">
      <formula>$J32="T"</formula>
    </cfRule>
    <cfRule type="expression" dxfId="97" priority="36" stopIfTrue="1">
      <formula>$J32="Y"</formula>
    </cfRule>
  </conditionalFormatting>
  <conditionalFormatting sqref="H33">
    <cfRule type="expression" dxfId="96" priority="31" stopIfTrue="1">
      <formula>$J33="Z"</formula>
    </cfRule>
    <cfRule type="expression" dxfId="95" priority="32" stopIfTrue="1">
      <formula>$J33="T"</formula>
    </cfRule>
    <cfRule type="expression" dxfId="94" priority="33" stopIfTrue="1">
      <formula>$J33="Y"</formula>
    </cfRule>
  </conditionalFormatting>
  <conditionalFormatting sqref="H31">
    <cfRule type="expression" dxfId="93" priority="28" stopIfTrue="1">
      <formula>$J31="Z"</formula>
    </cfRule>
    <cfRule type="expression" dxfId="92" priority="29" stopIfTrue="1">
      <formula>$J31="T"</formula>
    </cfRule>
    <cfRule type="expression" dxfId="91" priority="30" stopIfTrue="1">
      <formula>$J31="Y"</formula>
    </cfRule>
  </conditionalFormatting>
  <conditionalFormatting sqref="H32">
    <cfRule type="expression" dxfId="90" priority="25" stopIfTrue="1">
      <formula>$J32="Z"</formula>
    </cfRule>
    <cfRule type="expression" dxfId="89" priority="26" stopIfTrue="1">
      <formula>$J32="T"</formula>
    </cfRule>
    <cfRule type="expression" dxfId="88" priority="27" stopIfTrue="1">
      <formula>$J32="Y"</formula>
    </cfRule>
  </conditionalFormatting>
  <conditionalFormatting sqref="H33">
    <cfRule type="expression" dxfId="87" priority="22" stopIfTrue="1">
      <formula>$J33="Z"</formula>
    </cfRule>
    <cfRule type="expression" dxfId="86" priority="23" stopIfTrue="1">
      <formula>$J33="T"</formula>
    </cfRule>
    <cfRule type="expression" dxfId="85" priority="24" stopIfTrue="1">
      <formula>$J33="Y"</formula>
    </cfRule>
  </conditionalFormatting>
  <conditionalFormatting sqref="B1:B2">
    <cfRule type="expression" dxfId="84" priority="40" stopIfTrue="1">
      <formula>#REF!="Z"</formula>
    </cfRule>
    <cfRule type="expression" dxfId="83" priority="41" stopIfTrue="1">
      <formula>#REF!="T"</formula>
    </cfRule>
    <cfRule type="expression" dxfId="82" priority="42" stopIfTrue="1">
      <formula>#REF!="Y"</formula>
    </cfRule>
  </conditionalFormatting>
  <conditionalFormatting sqref="B11">
    <cfRule type="expression" dxfId="81" priority="20" stopIfTrue="1">
      <formula>#REF!="T"</formula>
    </cfRule>
    <cfRule type="expression" dxfId="80" priority="21" stopIfTrue="1">
      <formula>#REF!="Y"</formula>
    </cfRule>
  </conditionalFormatting>
  <conditionalFormatting sqref="B11">
    <cfRule type="expression" dxfId="79" priority="7" stopIfTrue="1">
      <formula>$L11="Z"</formula>
    </cfRule>
    <cfRule type="expression" dxfId="78" priority="8" stopIfTrue="1">
      <formula>$L11="T"</formula>
    </cfRule>
    <cfRule type="expression" dxfId="77" priority="9" stopIfTrue="1">
      <formula>$L11="Y"</formula>
    </cfRule>
    <cfRule type="expression" dxfId="76" priority="10" stopIfTrue="1">
      <formula>$P11="Z"</formula>
    </cfRule>
    <cfRule type="expression" dxfId="75" priority="11" stopIfTrue="1">
      <formula>$P11="T"</formula>
    </cfRule>
    <cfRule type="expression" dxfId="74" priority="12" stopIfTrue="1">
      <formula>$P11="Y"</formula>
    </cfRule>
    <cfRule type="expression" dxfId="73" priority="13" stopIfTrue="1">
      <formula>$K11="Z"</formula>
    </cfRule>
    <cfRule type="expression" dxfId="72" priority="14" stopIfTrue="1">
      <formula>$K11="T"</formula>
    </cfRule>
    <cfRule type="expression" dxfId="71" priority="15" stopIfTrue="1">
      <formula>$K11="Y"</formula>
    </cfRule>
    <cfRule type="expression" dxfId="70" priority="16" stopIfTrue="1">
      <formula>#REF!="Z"</formula>
    </cfRule>
    <cfRule type="expression" dxfId="69" priority="17" stopIfTrue="1">
      <formula>$N11="Z"</formula>
    </cfRule>
    <cfRule type="expression" dxfId="68" priority="18" stopIfTrue="1">
      <formula>$N11="T"</formula>
    </cfRule>
    <cfRule type="expression" dxfId="67" priority="19" stopIfTrue="1">
      <formula>$N11="Y"</formula>
    </cfRule>
  </conditionalFormatting>
  <conditionalFormatting sqref="B14:B17">
    <cfRule type="expression" dxfId="66" priority="1" stopIfTrue="1">
      <formula>#REF!="Z"</formula>
    </cfRule>
    <cfRule type="expression" dxfId="65" priority="2" stopIfTrue="1">
      <formula>#REF!="T"</formula>
    </cfRule>
    <cfRule type="expression" dxfId="64" priority="3" stopIfTrue="1">
      <formula>#REF!="Y"</formula>
    </cfRule>
  </conditionalFormatting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O15" sqref="O15"/>
    </sheetView>
  </sheetViews>
  <sheetFormatPr defaultRowHeight="15" x14ac:dyDescent="0.25"/>
  <cols>
    <col min="1" max="1" width="4" style="52" customWidth="1"/>
    <col min="2" max="2" width="73.85546875" style="52" customWidth="1"/>
    <col min="3" max="3" width="4.140625" style="52" customWidth="1"/>
    <col min="4" max="4" width="9.5703125" style="52" customWidth="1"/>
    <col min="5" max="5" width="6" style="52" customWidth="1"/>
    <col min="6" max="7" width="7.28515625" style="52" customWidth="1"/>
    <col min="8" max="8" width="10.7109375" style="52" customWidth="1"/>
    <col min="9" max="9" width="9.7109375" style="52" customWidth="1"/>
    <col min="10" max="10" width="10.85546875" style="52" customWidth="1"/>
    <col min="11" max="11" width="9.28515625" style="73" customWidth="1"/>
    <col min="12" max="16384" width="9.140625" style="52"/>
  </cols>
  <sheetData>
    <row r="1" spans="1:10" ht="12.95" customHeight="1" x14ac:dyDescent="0.25">
      <c r="A1" s="1" t="s">
        <v>41</v>
      </c>
      <c r="B1" s="45"/>
      <c r="C1" s="2"/>
      <c r="D1" s="2"/>
      <c r="E1" s="3"/>
      <c r="F1" s="3"/>
      <c r="G1" s="3"/>
      <c r="H1" s="166" t="s">
        <v>151</v>
      </c>
      <c r="I1" s="166"/>
      <c r="J1" s="166"/>
    </row>
    <row r="2" spans="1:10" ht="12.95" customHeight="1" x14ac:dyDescent="0.25">
      <c r="A2" s="4" t="s">
        <v>0</v>
      </c>
      <c r="B2" s="167" t="s">
        <v>1</v>
      </c>
      <c r="C2" s="4"/>
      <c r="D2" s="4" t="s">
        <v>2</v>
      </c>
      <c r="E2" s="167" t="s">
        <v>3</v>
      </c>
      <c r="F2" s="167" t="s">
        <v>4</v>
      </c>
      <c r="G2" s="167" t="s">
        <v>5</v>
      </c>
      <c r="H2" s="4" t="s">
        <v>6</v>
      </c>
      <c r="I2" s="4" t="s">
        <v>7</v>
      </c>
      <c r="J2" s="4" t="s">
        <v>8</v>
      </c>
    </row>
    <row r="3" spans="1:10" ht="12.95" customHeight="1" x14ac:dyDescent="0.25">
      <c r="A3" s="5" t="s">
        <v>9</v>
      </c>
      <c r="B3" s="168"/>
      <c r="C3" s="5"/>
      <c r="D3" s="5" t="s">
        <v>10</v>
      </c>
      <c r="E3" s="168"/>
      <c r="F3" s="168"/>
      <c r="G3" s="168"/>
      <c r="H3" s="5" t="s">
        <v>11</v>
      </c>
      <c r="I3" s="5" t="s">
        <v>42</v>
      </c>
      <c r="J3" s="5" t="s">
        <v>11</v>
      </c>
    </row>
    <row r="4" spans="1:10" ht="12.95" customHeight="1" x14ac:dyDescent="0.25">
      <c r="A4" s="6" t="s">
        <v>12</v>
      </c>
      <c r="B4" s="7"/>
      <c r="C4" s="53"/>
      <c r="D4" s="53"/>
      <c r="E4" s="75"/>
      <c r="F4" s="75"/>
      <c r="G4" s="75"/>
      <c r="H4" s="75"/>
      <c r="I4" s="75"/>
      <c r="J4" s="75"/>
    </row>
    <row r="5" spans="1:10" ht="12.95" customHeight="1" x14ac:dyDescent="0.25">
      <c r="A5" s="160" t="s">
        <v>13</v>
      </c>
      <c r="B5" s="101" t="s">
        <v>55</v>
      </c>
      <c r="C5" s="95"/>
      <c r="D5" s="53">
        <v>98348</v>
      </c>
      <c r="E5" s="53"/>
      <c r="F5" s="53">
        <v>4111</v>
      </c>
      <c r="G5" s="53">
        <v>2480</v>
      </c>
      <c r="H5" s="94">
        <v>200</v>
      </c>
      <c r="I5" s="110">
        <v>236</v>
      </c>
      <c r="J5" s="93">
        <f>H5+I5</f>
        <v>436</v>
      </c>
    </row>
    <row r="6" spans="1:10" ht="12.95" customHeight="1" x14ac:dyDescent="0.25">
      <c r="A6" s="160"/>
      <c r="B6" s="101" t="s">
        <v>56</v>
      </c>
      <c r="C6" s="95"/>
      <c r="D6" s="53">
        <v>98348</v>
      </c>
      <c r="E6" s="53">
        <v>6117</v>
      </c>
      <c r="F6" s="53">
        <v>5011</v>
      </c>
      <c r="G6" s="53">
        <v>2480</v>
      </c>
      <c r="H6" s="93">
        <v>32</v>
      </c>
      <c r="I6" s="111">
        <v>8</v>
      </c>
      <c r="J6" s="93">
        <f t="shared" ref="J6:J18" si="0">H6+I6</f>
        <v>40</v>
      </c>
    </row>
    <row r="7" spans="1:10" ht="12.95" customHeight="1" x14ac:dyDescent="0.25">
      <c r="A7" s="160"/>
      <c r="B7" s="101" t="s">
        <v>57</v>
      </c>
      <c r="C7" s="95"/>
      <c r="D7" s="92" t="s">
        <v>58</v>
      </c>
      <c r="E7" s="53">
        <v>6117</v>
      </c>
      <c r="F7" s="53">
        <v>5021</v>
      </c>
      <c r="G7" s="92" t="s">
        <v>59</v>
      </c>
      <c r="H7" s="93">
        <v>100</v>
      </c>
      <c r="I7" s="111">
        <v>177</v>
      </c>
      <c r="J7" s="93">
        <f t="shared" si="0"/>
        <v>277</v>
      </c>
    </row>
    <row r="8" spans="1:10" ht="12.95" customHeight="1" x14ac:dyDescent="0.25">
      <c r="A8" s="160"/>
      <c r="B8" s="112" t="s">
        <v>60</v>
      </c>
      <c r="C8" s="95"/>
      <c r="D8" s="92" t="s">
        <v>61</v>
      </c>
      <c r="E8" s="53">
        <v>6117</v>
      </c>
      <c r="F8" s="53">
        <v>5019</v>
      </c>
      <c r="G8" s="92" t="s">
        <v>59</v>
      </c>
      <c r="H8" s="94">
        <v>4</v>
      </c>
      <c r="I8" s="110">
        <v>4</v>
      </c>
      <c r="J8" s="93">
        <f t="shared" si="0"/>
        <v>8</v>
      </c>
    </row>
    <row r="9" spans="1:10" ht="12.95" customHeight="1" x14ac:dyDescent="0.25">
      <c r="A9" s="160"/>
      <c r="B9" s="112" t="s">
        <v>62</v>
      </c>
      <c r="C9" s="95"/>
      <c r="D9" s="53">
        <v>98348</v>
      </c>
      <c r="E9" s="53">
        <v>6117</v>
      </c>
      <c r="F9" s="53">
        <v>5039</v>
      </c>
      <c r="G9" s="92" t="s">
        <v>59</v>
      </c>
      <c r="H9" s="94">
        <v>1</v>
      </c>
      <c r="I9" s="110">
        <v>3</v>
      </c>
      <c r="J9" s="93">
        <f t="shared" si="0"/>
        <v>4</v>
      </c>
    </row>
    <row r="10" spans="1:10" ht="12.95" customHeight="1" x14ac:dyDescent="0.25">
      <c r="A10" s="160"/>
      <c r="B10" s="112" t="s">
        <v>63</v>
      </c>
      <c r="C10" s="95"/>
      <c r="D10" s="53">
        <v>98348</v>
      </c>
      <c r="E10" s="53">
        <v>6117</v>
      </c>
      <c r="F10" s="53">
        <v>5137</v>
      </c>
      <c r="G10" s="53">
        <v>2480</v>
      </c>
      <c r="H10" s="94">
        <v>3</v>
      </c>
      <c r="I10" s="110">
        <v>4</v>
      </c>
      <c r="J10" s="93">
        <f t="shared" si="0"/>
        <v>7</v>
      </c>
    </row>
    <row r="11" spans="1:10" ht="12.95" customHeight="1" x14ac:dyDescent="0.25">
      <c r="A11" s="160"/>
      <c r="B11" s="112" t="s">
        <v>64</v>
      </c>
      <c r="C11" s="95"/>
      <c r="D11" s="92" t="s">
        <v>58</v>
      </c>
      <c r="E11" s="53">
        <v>6117</v>
      </c>
      <c r="F11" s="53">
        <v>5169</v>
      </c>
      <c r="G11" s="92" t="s">
        <v>59</v>
      </c>
      <c r="H11" s="94">
        <v>30</v>
      </c>
      <c r="I11" s="110">
        <v>30</v>
      </c>
      <c r="J11" s="93">
        <f t="shared" si="0"/>
        <v>60</v>
      </c>
    </row>
    <row r="12" spans="1:10" ht="12.95" customHeight="1" x14ac:dyDescent="0.25">
      <c r="A12" s="160"/>
      <c r="B12" s="112" t="s">
        <v>65</v>
      </c>
      <c r="C12" s="95"/>
      <c r="D12" s="53">
        <v>98348</v>
      </c>
      <c r="E12" s="53">
        <v>6117</v>
      </c>
      <c r="F12" s="53">
        <v>5139</v>
      </c>
      <c r="G12" s="92" t="s">
        <v>59</v>
      </c>
      <c r="H12" s="94">
        <v>10</v>
      </c>
      <c r="I12" s="110">
        <v>7</v>
      </c>
      <c r="J12" s="93">
        <f t="shared" si="0"/>
        <v>17</v>
      </c>
    </row>
    <row r="13" spans="1:10" ht="12.95" customHeight="1" x14ac:dyDescent="0.25">
      <c r="A13" s="160"/>
      <c r="B13" s="112" t="s">
        <v>66</v>
      </c>
      <c r="C13" s="95"/>
      <c r="D13" s="53">
        <v>98348</v>
      </c>
      <c r="E13" s="53">
        <v>6117</v>
      </c>
      <c r="F13" s="53">
        <v>5164</v>
      </c>
      <c r="G13" s="53">
        <v>2480</v>
      </c>
      <c r="H13" s="94">
        <v>7</v>
      </c>
      <c r="I13" s="110">
        <v>2</v>
      </c>
      <c r="J13" s="93">
        <f t="shared" si="0"/>
        <v>9</v>
      </c>
    </row>
    <row r="14" spans="1:10" ht="12.95" customHeight="1" x14ac:dyDescent="0.25">
      <c r="A14" s="160"/>
      <c r="B14" s="140" t="s">
        <v>68</v>
      </c>
      <c r="C14" s="123" t="s">
        <v>54</v>
      </c>
      <c r="D14" s="80">
        <v>98348</v>
      </c>
      <c r="E14" s="80">
        <v>6117</v>
      </c>
      <c r="F14" s="80">
        <v>5161</v>
      </c>
      <c r="G14" s="80">
        <v>2480</v>
      </c>
      <c r="H14" s="81">
        <v>0</v>
      </c>
      <c r="I14" s="141">
        <v>1</v>
      </c>
      <c r="J14" s="108">
        <f t="shared" si="0"/>
        <v>1</v>
      </c>
    </row>
    <row r="15" spans="1:10" ht="12.95" customHeight="1" x14ac:dyDescent="0.25">
      <c r="A15" s="160"/>
      <c r="B15" s="112" t="s">
        <v>69</v>
      </c>
      <c r="C15" s="95"/>
      <c r="D15" s="53"/>
      <c r="E15" s="53">
        <v>2239</v>
      </c>
      <c r="F15" s="53">
        <v>5221</v>
      </c>
      <c r="G15" s="53">
        <v>2092</v>
      </c>
      <c r="H15" s="94">
        <v>91</v>
      </c>
      <c r="I15" s="110">
        <v>-3</v>
      </c>
      <c r="J15" s="93">
        <f t="shared" si="0"/>
        <v>88</v>
      </c>
    </row>
    <row r="16" spans="1:10" ht="12.95" customHeight="1" x14ac:dyDescent="0.25">
      <c r="A16" s="160"/>
      <c r="B16" s="101" t="s">
        <v>67</v>
      </c>
      <c r="C16" s="95"/>
      <c r="D16" s="101"/>
      <c r="E16" s="53">
        <v>6117</v>
      </c>
      <c r="F16" s="53">
        <v>5175</v>
      </c>
      <c r="G16" s="92" t="s">
        <v>59</v>
      </c>
      <c r="H16" s="94">
        <v>3</v>
      </c>
      <c r="I16" s="110">
        <v>3</v>
      </c>
      <c r="J16" s="93">
        <f t="shared" si="0"/>
        <v>6</v>
      </c>
    </row>
    <row r="17" spans="1:11" ht="12.95" customHeight="1" x14ac:dyDescent="0.25">
      <c r="A17" s="160" t="s">
        <v>14</v>
      </c>
      <c r="B17" s="90" t="s">
        <v>121</v>
      </c>
      <c r="C17" s="50"/>
      <c r="D17" s="53" t="s">
        <v>120</v>
      </c>
      <c r="E17" s="53"/>
      <c r="F17" s="91">
        <v>4122</v>
      </c>
      <c r="G17" s="92" t="s">
        <v>119</v>
      </c>
      <c r="H17" s="93">
        <v>25</v>
      </c>
      <c r="I17" s="104">
        <v>112.5</v>
      </c>
      <c r="J17" s="94">
        <f t="shared" si="0"/>
        <v>137.5</v>
      </c>
      <c r="K17" s="52"/>
    </row>
    <row r="18" spans="1:11" ht="12.95" customHeight="1" x14ac:dyDescent="0.25">
      <c r="A18" s="160"/>
      <c r="B18" s="90" t="s">
        <v>122</v>
      </c>
      <c r="C18" s="50"/>
      <c r="D18" s="53" t="s">
        <v>120</v>
      </c>
      <c r="E18" s="53">
        <v>3421</v>
      </c>
      <c r="F18" s="91">
        <v>5336</v>
      </c>
      <c r="G18" s="92" t="s">
        <v>119</v>
      </c>
      <c r="H18" s="93">
        <v>25</v>
      </c>
      <c r="I18" s="104">
        <v>112.5</v>
      </c>
      <c r="J18" s="94">
        <f t="shared" si="0"/>
        <v>137.5</v>
      </c>
      <c r="K18" s="52"/>
    </row>
    <row r="19" spans="1:11" ht="12.95" customHeight="1" x14ac:dyDescent="0.25">
      <c r="A19" s="9"/>
      <c r="B19" s="10"/>
      <c r="C19" s="11"/>
      <c r="D19" s="11"/>
      <c r="E19" s="161" t="s">
        <v>16</v>
      </c>
      <c r="F19" s="162"/>
      <c r="G19" s="163"/>
      <c r="H19" s="8">
        <f>H5+H17</f>
        <v>225</v>
      </c>
      <c r="I19" s="8">
        <f t="shared" ref="I19:J19" si="1">I5+I17</f>
        <v>348.5</v>
      </c>
      <c r="J19" s="8">
        <f t="shared" si="1"/>
        <v>573.5</v>
      </c>
    </row>
    <row r="20" spans="1:11" ht="12.95" customHeight="1" x14ac:dyDescent="0.25">
      <c r="A20" s="9"/>
      <c r="B20" s="12" t="s">
        <v>38</v>
      </c>
      <c r="C20" s="11"/>
      <c r="D20" s="11"/>
      <c r="E20" s="164" t="s">
        <v>17</v>
      </c>
      <c r="F20" s="164"/>
      <c r="G20" s="164"/>
      <c r="H20" s="8">
        <f>H6+H7+H8+H9+H10+H11+H12+H13+H14+H15+H16+H18</f>
        <v>306</v>
      </c>
      <c r="I20" s="8">
        <f t="shared" ref="I20:J20" si="2">I6+I7+I8+I9+I10+I11+I12+I13+I14+I15+I16+I18</f>
        <v>348.5</v>
      </c>
      <c r="J20" s="8">
        <f t="shared" si="2"/>
        <v>654.5</v>
      </c>
      <c r="K20" s="74"/>
    </row>
    <row r="21" spans="1:11" ht="12.95" customHeight="1" x14ac:dyDescent="0.25">
      <c r="A21" s="9"/>
      <c r="B21" s="13"/>
      <c r="C21" s="11"/>
      <c r="D21" s="11"/>
      <c r="E21" s="165" t="s">
        <v>18</v>
      </c>
      <c r="F21" s="165"/>
      <c r="G21" s="165"/>
      <c r="H21" s="8">
        <v>0</v>
      </c>
      <c r="I21" s="8">
        <v>0</v>
      </c>
      <c r="J21" s="8">
        <v>0</v>
      </c>
    </row>
    <row r="22" spans="1:11" ht="12.95" customHeight="1" x14ac:dyDescent="0.25">
      <c r="A22" s="15"/>
      <c r="B22" s="16"/>
      <c r="C22" s="17"/>
      <c r="D22" s="17"/>
      <c r="E22" s="165" t="s">
        <v>19</v>
      </c>
      <c r="F22" s="165"/>
      <c r="G22" s="165"/>
      <c r="H22" s="18">
        <f>H19-H20-H21</f>
        <v>-81</v>
      </c>
      <c r="I22" s="18">
        <f t="shared" ref="I22:J22" si="3">I19-I20-I21</f>
        <v>0</v>
      </c>
      <c r="J22" s="18">
        <f t="shared" si="3"/>
        <v>-81</v>
      </c>
    </row>
    <row r="23" spans="1:11" ht="12.95" customHeight="1" x14ac:dyDescent="0.25">
      <c r="A23" s="19" t="s">
        <v>20</v>
      </c>
      <c r="B23" s="20"/>
      <c r="C23" s="21"/>
      <c r="D23" s="21"/>
      <c r="E23" s="62"/>
      <c r="F23" s="34"/>
      <c r="G23" s="34"/>
      <c r="H23" s="63"/>
      <c r="I23" s="63"/>
      <c r="J23" s="64"/>
    </row>
    <row r="24" spans="1:11" ht="12.95" customHeight="1" x14ac:dyDescent="0.25">
      <c r="A24" s="159" t="s">
        <v>13</v>
      </c>
      <c r="B24" s="113" t="s">
        <v>149</v>
      </c>
      <c r="C24" s="154"/>
      <c r="D24" s="154"/>
      <c r="E24" s="85">
        <v>3419</v>
      </c>
      <c r="F24" s="85">
        <v>5901</v>
      </c>
      <c r="G24" s="84" t="s">
        <v>43</v>
      </c>
      <c r="H24" s="102">
        <v>1950</v>
      </c>
      <c r="I24" s="103">
        <v>-582.79999999999995</v>
      </c>
      <c r="J24" s="86">
        <f t="shared" ref="J24:J33" si="4">H24+I24</f>
        <v>1367.2</v>
      </c>
    </row>
    <row r="25" spans="1:11" ht="12.95" customHeight="1" x14ac:dyDescent="0.25">
      <c r="A25" s="159"/>
      <c r="B25" s="100" t="s">
        <v>126</v>
      </c>
      <c r="C25" s="95"/>
      <c r="D25" s="95"/>
      <c r="E25" s="85">
        <v>3419</v>
      </c>
      <c r="F25" s="85">
        <v>5222</v>
      </c>
      <c r="G25" s="84" t="s">
        <v>44</v>
      </c>
      <c r="H25" s="102">
        <v>23.1</v>
      </c>
      <c r="I25" s="103">
        <v>22.1</v>
      </c>
      <c r="J25" s="86">
        <f t="shared" si="4"/>
        <v>45.2</v>
      </c>
    </row>
    <row r="26" spans="1:11" ht="12.95" customHeight="1" x14ac:dyDescent="0.25">
      <c r="A26" s="159"/>
      <c r="B26" s="100" t="s">
        <v>127</v>
      </c>
      <c r="C26" s="95"/>
      <c r="D26" s="95"/>
      <c r="E26" s="85">
        <v>3419</v>
      </c>
      <c r="F26" s="85">
        <v>5222</v>
      </c>
      <c r="G26" s="84" t="s">
        <v>45</v>
      </c>
      <c r="H26" s="102">
        <v>796.5</v>
      </c>
      <c r="I26" s="103">
        <v>560.70000000000005</v>
      </c>
      <c r="J26" s="86">
        <f t="shared" si="4"/>
        <v>1357.2</v>
      </c>
      <c r="K26" s="52"/>
    </row>
    <row r="27" spans="1:11" ht="12.95" customHeight="1" x14ac:dyDescent="0.25">
      <c r="A27" s="159" t="s">
        <v>14</v>
      </c>
      <c r="B27" s="113" t="s">
        <v>150</v>
      </c>
      <c r="C27" s="95"/>
      <c r="D27" s="154"/>
      <c r="E27" s="85">
        <v>3419</v>
      </c>
      <c r="F27" s="85">
        <v>5901</v>
      </c>
      <c r="G27" s="84" t="s">
        <v>43</v>
      </c>
      <c r="H27" s="102">
        <v>1367.2</v>
      </c>
      <c r="I27" s="103">
        <v>-1367.2</v>
      </c>
      <c r="J27" s="86">
        <f t="shared" si="4"/>
        <v>0</v>
      </c>
    </row>
    <row r="28" spans="1:11" ht="12.95" customHeight="1" x14ac:dyDescent="0.25">
      <c r="A28" s="159"/>
      <c r="B28" s="100" t="s">
        <v>128</v>
      </c>
      <c r="C28" s="50"/>
      <c r="D28" s="154"/>
      <c r="E28" s="85">
        <v>3419</v>
      </c>
      <c r="F28" s="85">
        <v>5222</v>
      </c>
      <c r="G28" s="84" t="s">
        <v>46</v>
      </c>
      <c r="H28" s="102">
        <v>3757</v>
      </c>
      <c r="I28" s="103">
        <v>1367.2</v>
      </c>
      <c r="J28" s="86">
        <f t="shared" si="4"/>
        <v>5124.2</v>
      </c>
    </row>
    <row r="29" spans="1:11" ht="12.95" customHeight="1" x14ac:dyDescent="0.25">
      <c r="A29" s="159" t="s">
        <v>15</v>
      </c>
      <c r="B29" s="113" t="s">
        <v>50</v>
      </c>
      <c r="C29" s="50"/>
      <c r="D29" s="154"/>
      <c r="E29" s="85">
        <v>6112</v>
      </c>
      <c r="F29" s="85">
        <v>5901</v>
      </c>
      <c r="G29" s="84" t="s">
        <v>47</v>
      </c>
      <c r="H29" s="102">
        <v>85</v>
      </c>
      <c r="I29" s="103">
        <v>-20</v>
      </c>
      <c r="J29" s="86">
        <f t="shared" si="4"/>
        <v>65</v>
      </c>
    </row>
    <row r="30" spans="1:11" ht="12.95" customHeight="1" x14ac:dyDescent="0.25">
      <c r="A30" s="159"/>
      <c r="B30" s="113" t="s">
        <v>129</v>
      </c>
      <c r="C30" s="50"/>
      <c r="D30" s="154"/>
      <c r="E30" s="85">
        <v>3419</v>
      </c>
      <c r="F30" s="85">
        <v>5222</v>
      </c>
      <c r="G30" s="84" t="s">
        <v>48</v>
      </c>
      <c r="H30" s="102">
        <v>50</v>
      </c>
      <c r="I30" s="103">
        <v>10</v>
      </c>
      <c r="J30" s="86">
        <f>H30+I30</f>
        <v>60</v>
      </c>
    </row>
    <row r="31" spans="1:11" ht="12.95" customHeight="1" x14ac:dyDescent="0.25">
      <c r="A31" s="159"/>
      <c r="B31" s="126" t="s">
        <v>130</v>
      </c>
      <c r="C31" s="132" t="s">
        <v>54</v>
      </c>
      <c r="D31" s="142"/>
      <c r="E31" s="128">
        <v>3419</v>
      </c>
      <c r="F31" s="128">
        <v>5492</v>
      </c>
      <c r="G31" s="127"/>
      <c r="H31" s="129">
        <v>0</v>
      </c>
      <c r="I31" s="130">
        <v>10</v>
      </c>
      <c r="J31" s="131">
        <f>H31+I31</f>
        <v>10</v>
      </c>
    </row>
    <row r="32" spans="1:11" ht="12.95" customHeight="1" x14ac:dyDescent="0.25">
      <c r="A32" s="179" t="s">
        <v>35</v>
      </c>
      <c r="B32" s="113" t="s">
        <v>51</v>
      </c>
      <c r="C32" s="50"/>
      <c r="D32" s="154"/>
      <c r="E32" s="85">
        <v>2219</v>
      </c>
      <c r="F32" s="85">
        <v>5169</v>
      </c>
      <c r="G32" s="84" t="s">
        <v>53</v>
      </c>
      <c r="H32" s="102">
        <v>1379.5</v>
      </c>
      <c r="I32" s="103">
        <v>-305</v>
      </c>
      <c r="J32" s="86">
        <f t="shared" si="4"/>
        <v>1074.5</v>
      </c>
    </row>
    <row r="33" spans="1:11" ht="12.95" customHeight="1" x14ac:dyDescent="0.25">
      <c r="A33" s="180"/>
      <c r="B33" s="96" t="s">
        <v>52</v>
      </c>
      <c r="C33" s="82" t="s">
        <v>54</v>
      </c>
      <c r="D33" s="106"/>
      <c r="E33" s="80">
        <v>3632</v>
      </c>
      <c r="F33" s="80">
        <v>5137</v>
      </c>
      <c r="G33" s="107" t="s">
        <v>53</v>
      </c>
      <c r="H33" s="108">
        <v>0</v>
      </c>
      <c r="I33" s="109">
        <v>5</v>
      </c>
      <c r="J33" s="81">
        <f t="shared" si="4"/>
        <v>5</v>
      </c>
    </row>
    <row r="34" spans="1:11" ht="12.95" customHeight="1" x14ac:dyDescent="0.25">
      <c r="A34" s="186"/>
      <c r="B34" s="114" t="s">
        <v>71</v>
      </c>
      <c r="C34" s="95"/>
      <c r="D34" s="95"/>
      <c r="E34" s="53">
        <v>3725</v>
      </c>
      <c r="F34" s="53">
        <v>5171</v>
      </c>
      <c r="G34" s="92" t="s">
        <v>53</v>
      </c>
      <c r="H34" s="49">
        <v>130</v>
      </c>
      <c r="I34" s="51">
        <v>300</v>
      </c>
      <c r="J34" s="94">
        <f>H34+I34</f>
        <v>430</v>
      </c>
      <c r="K34" s="52"/>
    </row>
    <row r="35" spans="1:11" ht="12.95" customHeight="1" x14ac:dyDescent="0.25">
      <c r="A35" s="179" t="s">
        <v>36</v>
      </c>
      <c r="B35" s="77" t="s">
        <v>152</v>
      </c>
      <c r="C35" s="77"/>
      <c r="D35" s="77"/>
      <c r="E35" s="154">
        <v>4357</v>
      </c>
      <c r="F35" s="154">
        <v>5222</v>
      </c>
      <c r="G35" s="76" t="s">
        <v>70</v>
      </c>
      <c r="H35" s="49">
        <v>164.6</v>
      </c>
      <c r="I35" s="51">
        <v>-164.5</v>
      </c>
      <c r="J35" s="49">
        <f>H35+I35</f>
        <v>9.9999999999994316E-2</v>
      </c>
      <c r="K35" s="52"/>
    </row>
    <row r="36" spans="1:11" ht="12.95" customHeight="1" x14ac:dyDescent="0.25">
      <c r="A36" s="180"/>
      <c r="B36" s="116" t="s">
        <v>76</v>
      </c>
      <c r="C36" s="82" t="s">
        <v>54</v>
      </c>
      <c r="D36" s="116"/>
      <c r="E36" s="106">
        <v>4351</v>
      </c>
      <c r="F36" s="106">
        <v>5222</v>
      </c>
      <c r="G36" s="118" t="s">
        <v>72</v>
      </c>
      <c r="H36" s="119">
        <v>0</v>
      </c>
      <c r="I36" s="120">
        <v>16.2</v>
      </c>
      <c r="J36" s="119">
        <f>H36+I36</f>
        <v>16.2</v>
      </c>
      <c r="K36" s="52"/>
    </row>
    <row r="37" spans="1:11" ht="12.95" customHeight="1" x14ac:dyDescent="0.25">
      <c r="A37" s="180"/>
      <c r="B37" s="116" t="s">
        <v>77</v>
      </c>
      <c r="C37" s="82" t="s">
        <v>54</v>
      </c>
      <c r="D37" s="117"/>
      <c r="E37" s="106">
        <v>4372</v>
      </c>
      <c r="F37" s="106">
        <v>5339</v>
      </c>
      <c r="G37" s="118" t="s">
        <v>73</v>
      </c>
      <c r="H37" s="119">
        <v>0</v>
      </c>
      <c r="I37" s="120">
        <v>3.7</v>
      </c>
      <c r="J37" s="119">
        <f t="shared" ref="J37:J38" si="5">H37+I37</f>
        <v>3.7</v>
      </c>
      <c r="K37" s="52"/>
    </row>
    <row r="38" spans="1:11" ht="12.95" customHeight="1" x14ac:dyDescent="0.25">
      <c r="A38" s="180"/>
      <c r="B38" s="116" t="s">
        <v>78</v>
      </c>
      <c r="C38" s="82" t="s">
        <v>54</v>
      </c>
      <c r="D38" s="117"/>
      <c r="E38" s="106">
        <v>4312</v>
      </c>
      <c r="F38" s="106">
        <v>5339</v>
      </c>
      <c r="G38" s="118" t="s">
        <v>73</v>
      </c>
      <c r="H38" s="119">
        <v>0</v>
      </c>
      <c r="I38" s="120">
        <v>42.9</v>
      </c>
      <c r="J38" s="119">
        <f t="shared" si="5"/>
        <v>42.9</v>
      </c>
      <c r="K38" s="83"/>
    </row>
    <row r="39" spans="1:11" ht="12.95" customHeight="1" x14ac:dyDescent="0.25">
      <c r="A39" s="180"/>
      <c r="B39" s="116" t="s">
        <v>80</v>
      </c>
      <c r="C39" s="82" t="s">
        <v>54</v>
      </c>
      <c r="D39" s="82"/>
      <c r="E39" s="107" t="s">
        <v>79</v>
      </c>
      <c r="F39" s="80">
        <v>5339</v>
      </c>
      <c r="G39" s="118" t="s">
        <v>74</v>
      </c>
      <c r="H39" s="119">
        <v>0</v>
      </c>
      <c r="I39" s="120">
        <v>51.4</v>
      </c>
      <c r="J39" s="81">
        <f>H39+I39</f>
        <v>51.4</v>
      </c>
      <c r="K39" s="52"/>
    </row>
    <row r="40" spans="1:11" ht="12.95" customHeight="1" x14ac:dyDescent="0.25">
      <c r="A40" s="180"/>
      <c r="B40" s="116" t="s">
        <v>82</v>
      </c>
      <c r="C40" s="82" t="s">
        <v>54</v>
      </c>
      <c r="D40" s="82"/>
      <c r="E40" s="107" t="s">
        <v>81</v>
      </c>
      <c r="F40" s="80">
        <v>5339</v>
      </c>
      <c r="G40" s="107" t="s">
        <v>75</v>
      </c>
      <c r="H40" s="119">
        <v>0</v>
      </c>
      <c r="I40" s="120">
        <v>10.8</v>
      </c>
      <c r="J40" s="81">
        <f>H40+I40</f>
        <v>10.8</v>
      </c>
      <c r="K40" s="52"/>
    </row>
    <row r="41" spans="1:11" ht="12.95" customHeight="1" x14ac:dyDescent="0.25">
      <c r="A41" s="180"/>
      <c r="B41" s="116" t="s">
        <v>85</v>
      </c>
      <c r="C41" s="82" t="s">
        <v>54</v>
      </c>
      <c r="D41" s="121"/>
      <c r="E41" s="107" t="s">
        <v>84</v>
      </c>
      <c r="F41" s="80">
        <v>5221</v>
      </c>
      <c r="G41" s="107" t="s">
        <v>83</v>
      </c>
      <c r="H41" s="119">
        <v>0</v>
      </c>
      <c r="I41" s="120">
        <v>39.5</v>
      </c>
      <c r="J41" s="81">
        <f>H41+I41</f>
        <v>39.5</v>
      </c>
      <c r="K41" s="52"/>
    </row>
    <row r="42" spans="1:11" ht="12.95" customHeight="1" x14ac:dyDescent="0.25">
      <c r="A42" s="159" t="s">
        <v>123</v>
      </c>
      <c r="B42" s="77" t="s">
        <v>153</v>
      </c>
      <c r="C42" s="154"/>
      <c r="D42" s="76"/>
      <c r="E42" s="53">
        <v>4399</v>
      </c>
      <c r="F42" s="91">
        <v>5222</v>
      </c>
      <c r="G42" s="92" t="s">
        <v>70</v>
      </c>
      <c r="H42" s="49">
        <v>430</v>
      </c>
      <c r="I42" s="51">
        <v>-180</v>
      </c>
      <c r="J42" s="94">
        <f t="shared" ref="J42:J51" si="6">H42+I42</f>
        <v>250</v>
      </c>
      <c r="K42" s="52"/>
    </row>
    <row r="43" spans="1:11" ht="12.95" customHeight="1" x14ac:dyDescent="0.25">
      <c r="A43" s="159"/>
      <c r="B43" s="77" t="s">
        <v>88</v>
      </c>
      <c r="C43" s="50"/>
      <c r="D43" s="76"/>
      <c r="E43" s="53">
        <v>4225</v>
      </c>
      <c r="F43" s="91">
        <v>5221</v>
      </c>
      <c r="G43" s="92" t="s">
        <v>91</v>
      </c>
      <c r="H43" s="49">
        <v>100</v>
      </c>
      <c r="I43" s="51">
        <v>100</v>
      </c>
      <c r="J43" s="94">
        <f t="shared" si="6"/>
        <v>200</v>
      </c>
      <c r="K43" s="52"/>
    </row>
    <row r="44" spans="1:11" ht="12.95" customHeight="1" x14ac:dyDescent="0.25">
      <c r="A44" s="159"/>
      <c r="B44" s="116" t="s">
        <v>89</v>
      </c>
      <c r="C44" s="82" t="s">
        <v>54</v>
      </c>
      <c r="D44" s="118"/>
      <c r="E44" s="80">
        <v>3522</v>
      </c>
      <c r="F44" s="122">
        <v>5223</v>
      </c>
      <c r="G44" s="107" t="s">
        <v>92</v>
      </c>
      <c r="H44" s="119">
        <v>0</v>
      </c>
      <c r="I44" s="120">
        <v>30</v>
      </c>
      <c r="J44" s="81">
        <f t="shared" si="6"/>
        <v>30</v>
      </c>
      <c r="K44" s="52"/>
    </row>
    <row r="45" spans="1:11" ht="12.95" customHeight="1" x14ac:dyDescent="0.25">
      <c r="A45" s="159"/>
      <c r="B45" s="116" t="s">
        <v>90</v>
      </c>
      <c r="C45" s="123" t="s">
        <v>54</v>
      </c>
      <c r="D45" s="118"/>
      <c r="E45" s="80">
        <v>4379</v>
      </c>
      <c r="F45" s="122">
        <v>5221</v>
      </c>
      <c r="G45" s="107" t="s">
        <v>93</v>
      </c>
      <c r="H45" s="119">
        <v>0</v>
      </c>
      <c r="I45" s="120">
        <v>50</v>
      </c>
      <c r="J45" s="81">
        <f t="shared" si="6"/>
        <v>50</v>
      </c>
      <c r="K45" s="52"/>
    </row>
    <row r="46" spans="1:11" ht="12.95" customHeight="1" x14ac:dyDescent="0.25">
      <c r="A46" s="159" t="s">
        <v>124</v>
      </c>
      <c r="B46" s="77" t="s">
        <v>154</v>
      </c>
      <c r="C46" s="95"/>
      <c r="D46" s="97"/>
      <c r="E46" s="53">
        <v>4399</v>
      </c>
      <c r="F46" s="91">
        <v>5222</v>
      </c>
      <c r="G46" s="92" t="s">
        <v>70</v>
      </c>
      <c r="H46" s="49">
        <v>250</v>
      </c>
      <c r="I46" s="51">
        <v>-15.6</v>
      </c>
      <c r="J46" s="94">
        <f t="shared" si="6"/>
        <v>234.4</v>
      </c>
      <c r="K46" s="52"/>
    </row>
    <row r="47" spans="1:11" ht="12.95" customHeight="1" x14ac:dyDescent="0.25">
      <c r="A47" s="159"/>
      <c r="B47" s="124" t="s">
        <v>95</v>
      </c>
      <c r="C47" s="123" t="s">
        <v>54</v>
      </c>
      <c r="D47" s="125"/>
      <c r="E47" s="80">
        <v>4312</v>
      </c>
      <c r="F47" s="122">
        <v>5222</v>
      </c>
      <c r="G47" s="107" t="s">
        <v>94</v>
      </c>
      <c r="H47" s="119">
        <v>0</v>
      </c>
      <c r="I47" s="120">
        <v>10.4</v>
      </c>
      <c r="J47" s="81">
        <f t="shared" si="6"/>
        <v>10.4</v>
      </c>
      <c r="K47" s="52"/>
    </row>
    <row r="48" spans="1:11" ht="12.95" customHeight="1" x14ac:dyDescent="0.25">
      <c r="A48" s="159"/>
      <c r="B48" s="124" t="s">
        <v>131</v>
      </c>
      <c r="C48" s="123" t="s">
        <v>54</v>
      </c>
      <c r="D48" s="125"/>
      <c r="E48" s="80">
        <v>4379</v>
      </c>
      <c r="F48" s="122">
        <v>5222</v>
      </c>
      <c r="G48" s="107" t="s">
        <v>94</v>
      </c>
      <c r="H48" s="119">
        <v>0</v>
      </c>
      <c r="I48" s="120">
        <v>5.2</v>
      </c>
      <c r="J48" s="81">
        <f t="shared" si="6"/>
        <v>5.2</v>
      </c>
      <c r="K48" s="52"/>
    </row>
    <row r="49" spans="1:11" ht="12.95" customHeight="1" x14ac:dyDescent="0.25">
      <c r="A49" s="159" t="s">
        <v>40</v>
      </c>
      <c r="B49" s="133" t="s">
        <v>99</v>
      </c>
      <c r="C49" s="95"/>
      <c r="D49" s="97"/>
      <c r="E49" s="53">
        <v>3639</v>
      </c>
      <c r="F49" s="91">
        <v>5166</v>
      </c>
      <c r="G49" s="92" t="s">
        <v>97</v>
      </c>
      <c r="H49" s="49">
        <v>250</v>
      </c>
      <c r="I49" s="51">
        <v>-10</v>
      </c>
      <c r="J49" s="94">
        <f t="shared" si="6"/>
        <v>240</v>
      </c>
      <c r="K49" s="52"/>
    </row>
    <row r="50" spans="1:11" ht="12.95" customHeight="1" x14ac:dyDescent="0.25">
      <c r="A50" s="159"/>
      <c r="B50" s="124" t="s">
        <v>100</v>
      </c>
      <c r="C50" s="123" t="s">
        <v>54</v>
      </c>
      <c r="D50" s="125"/>
      <c r="E50" s="80">
        <v>3612</v>
      </c>
      <c r="F50" s="122">
        <v>5031</v>
      </c>
      <c r="G50" s="107" t="s">
        <v>98</v>
      </c>
      <c r="H50" s="119">
        <v>0</v>
      </c>
      <c r="I50" s="120">
        <v>7</v>
      </c>
      <c r="J50" s="81">
        <f t="shared" si="6"/>
        <v>7</v>
      </c>
      <c r="K50" s="52"/>
    </row>
    <row r="51" spans="1:11" ht="12.95" customHeight="1" x14ac:dyDescent="0.25">
      <c r="A51" s="159"/>
      <c r="B51" s="124" t="s">
        <v>101</v>
      </c>
      <c r="C51" s="123" t="s">
        <v>54</v>
      </c>
      <c r="D51" s="125"/>
      <c r="E51" s="80">
        <v>3612</v>
      </c>
      <c r="F51" s="122">
        <v>5032</v>
      </c>
      <c r="G51" s="107" t="s">
        <v>98</v>
      </c>
      <c r="H51" s="119">
        <v>0</v>
      </c>
      <c r="I51" s="120">
        <v>3</v>
      </c>
      <c r="J51" s="81">
        <f t="shared" si="6"/>
        <v>3</v>
      </c>
      <c r="K51" s="52"/>
    </row>
    <row r="52" spans="1:11" ht="12.95" customHeight="1" x14ac:dyDescent="0.25">
      <c r="A52" s="15"/>
      <c r="B52" s="20"/>
      <c r="C52" s="21"/>
      <c r="D52" s="21"/>
      <c r="E52" s="181" t="s">
        <v>21</v>
      </c>
      <c r="F52" s="166"/>
      <c r="G52" s="182"/>
      <c r="H52" s="26">
        <f>SUM(H24:H51)</f>
        <v>10732.9</v>
      </c>
      <c r="I52" s="26">
        <f>SUM(I24:I51)</f>
        <v>2.2737367544323206E-13</v>
      </c>
      <c r="J52" s="26">
        <f>SUM(J24:J51)</f>
        <v>10732.9</v>
      </c>
    </row>
    <row r="53" spans="1:11" ht="12.95" customHeight="1" x14ac:dyDescent="0.25">
      <c r="A53" s="46" t="s">
        <v>22</v>
      </c>
      <c r="B53" s="20"/>
      <c r="C53" s="21"/>
      <c r="D53" s="21"/>
      <c r="E53" s="22"/>
      <c r="F53" s="20"/>
      <c r="G53" s="20"/>
      <c r="H53" s="23"/>
      <c r="I53" s="23"/>
      <c r="J53" s="27"/>
    </row>
    <row r="54" spans="1:11" ht="12.95" customHeight="1" x14ac:dyDescent="0.25">
      <c r="A54" s="183" t="s">
        <v>13</v>
      </c>
      <c r="B54" s="87" t="s">
        <v>113</v>
      </c>
      <c r="C54" s="78"/>
      <c r="D54" s="79"/>
      <c r="E54" s="88" t="s">
        <v>102</v>
      </c>
      <c r="F54" s="89">
        <v>6121</v>
      </c>
      <c r="G54" s="88" t="s">
        <v>103</v>
      </c>
      <c r="H54" s="149">
        <v>119.2</v>
      </c>
      <c r="I54" s="51">
        <v>-30</v>
      </c>
      <c r="J54" s="86">
        <f t="shared" ref="J54:J64" si="7">H54+I54</f>
        <v>89.2</v>
      </c>
      <c r="K54" s="52"/>
    </row>
    <row r="55" spans="1:11" ht="12.95" customHeight="1" x14ac:dyDescent="0.25">
      <c r="A55" s="184"/>
      <c r="B55" s="87" t="s">
        <v>114</v>
      </c>
      <c r="C55" s="78"/>
      <c r="D55" s="79"/>
      <c r="E55" s="88" t="s">
        <v>102</v>
      </c>
      <c r="F55" s="89">
        <v>6121</v>
      </c>
      <c r="G55" s="88" t="s">
        <v>104</v>
      </c>
      <c r="H55" s="149">
        <v>250</v>
      </c>
      <c r="I55" s="51">
        <v>30</v>
      </c>
      <c r="J55" s="86">
        <f t="shared" si="7"/>
        <v>280</v>
      </c>
      <c r="K55" s="52"/>
    </row>
    <row r="56" spans="1:11" ht="12.95" customHeight="1" x14ac:dyDescent="0.25">
      <c r="A56" s="183" t="s">
        <v>14</v>
      </c>
      <c r="B56" s="87" t="s">
        <v>115</v>
      </c>
      <c r="C56" s="78"/>
      <c r="D56" s="79"/>
      <c r="E56" s="88" t="s">
        <v>105</v>
      </c>
      <c r="F56" s="89">
        <v>6121</v>
      </c>
      <c r="G56" s="88" t="s">
        <v>106</v>
      </c>
      <c r="H56" s="149">
        <v>9150</v>
      </c>
      <c r="I56" s="51">
        <v>-791</v>
      </c>
      <c r="J56" s="86">
        <f t="shared" si="7"/>
        <v>8359</v>
      </c>
      <c r="K56" s="52"/>
    </row>
    <row r="57" spans="1:11" ht="12.95" customHeight="1" x14ac:dyDescent="0.25">
      <c r="A57" s="185"/>
      <c r="B57" s="87" t="s">
        <v>116</v>
      </c>
      <c r="C57" s="78"/>
      <c r="D57" s="79"/>
      <c r="E57" s="88" t="s">
        <v>107</v>
      </c>
      <c r="F57" s="89">
        <v>6121</v>
      </c>
      <c r="G57" s="88" t="s">
        <v>108</v>
      </c>
      <c r="H57" s="149">
        <v>300</v>
      </c>
      <c r="I57" s="51">
        <v>586</v>
      </c>
      <c r="J57" s="86">
        <f t="shared" si="7"/>
        <v>886</v>
      </c>
      <c r="K57" s="52"/>
    </row>
    <row r="58" spans="1:11" ht="12.95" customHeight="1" x14ac:dyDescent="0.25">
      <c r="A58" s="184"/>
      <c r="B58" s="87" t="s">
        <v>118</v>
      </c>
      <c r="C58" s="78"/>
      <c r="D58" s="79"/>
      <c r="E58" s="88" t="s">
        <v>109</v>
      </c>
      <c r="F58" s="89">
        <v>6121</v>
      </c>
      <c r="G58" s="88" t="s">
        <v>110</v>
      </c>
      <c r="H58" s="149">
        <v>57</v>
      </c>
      <c r="I58" s="51">
        <v>205</v>
      </c>
      <c r="J58" s="86">
        <f t="shared" si="7"/>
        <v>262</v>
      </c>
      <c r="K58" s="52"/>
    </row>
    <row r="59" spans="1:11" ht="12.95" customHeight="1" x14ac:dyDescent="0.25">
      <c r="A59" s="183" t="s">
        <v>15</v>
      </c>
      <c r="B59" s="87" t="s">
        <v>117</v>
      </c>
      <c r="C59" s="78"/>
      <c r="D59" s="79"/>
      <c r="E59" s="88" t="s">
        <v>111</v>
      </c>
      <c r="F59" s="89">
        <v>6121</v>
      </c>
      <c r="G59" s="88" t="s">
        <v>112</v>
      </c>
      <c r="H59" s="149">
        <v>11863</v>
      </c>
      <c r="I59" s="51">
        <v>-1300</v>
      </c>
      <c r="J59" s="86">
        <f t="shared" si="7"/>
        <v>10563</v>
      </c>
      <c r="K59" s="52"/>
    </row>
    <row r="60" spans="1:11" ht="12.95" customHeight="1" x14ac:dyDescent="0.25">
      <c r="A60" s="184"/>
      <c r="B60" s="135" t="s">
        <v>117</v>
      </c>
      <c r="C60" s="138" t="s">
        <v>54</v>
      </c>
      <c r="D60" s="136"/>
      <c r="E60" s="107" t="s">
        <v>111</v>
      </c>
      <c r="F60" s="80">
        <v>6122</v>
      </c>
      <c r="G60" s="107" t="s">
        <v>112</v>
      </c>
      <c r="H60" s="150">
        <v>0</v>
      </c>
      <c r="I60" s="120">
        <v>1300</v>
      </c>
      <c r="J60" s="81">
        <f t="shared" si="7"/>
        <v>1300</v>
      </c>
      <c r="K60" s="52"/>
    </row>
    <row r="61" spans="1:11" ht="12.95" customHeight="1" x14ac:dyDescent="0.25">
      <c r="A61" s="160" t="s">
        <v>35</v>
      </c>
      <c r="B61" s="156" t="s">
        <v>132</v>
      </c>
      <c r="C61" s="78"/>
      <c r="D61" s="79"/>
      <c r="E61" s="88" t="s">
        <v>135</v>
      </c>
      <c r="F61" s="89">
        <v>6121</v>
      </c>
      <c r="G61" s="88" t="s">
        <v>133</v>
      </c>
      <c r="H61" s="149">
        <v>19500</v>
      </c>
      <c r="I61" s="51">
        <v>-150</v>
      </c>
      <c r="J61" s="86">
        <f t="shared" si="7"/>
        <v>19350</v>
      </c>
      <c r="K61" s="52"/>
    </row>
    <row r="62" spans="1:11" ht="12.95" customHeight="1" x14ac:dyDescent="0.25">
      <c r="A62" s="160"/>
      <c r="B62" s="124" t="s">
        <v>142</v>
      </c>
      <c r="C62" s="138" t="s">
        <v>54</v>
      </c>
      <c r="D62" s="136"/>
      <c r="E62" s="144" t="s">
        <v>136</v>
      </c>
      <c r="F62" s="145">
        <v>6121</v>
      </c>
      <c r="G62" s="144" t="s">
        <v>134</v>
      </c>
      <c r="H62" s="150">
        <v>0</v>
      </c>
      <c r="I62" s="120">
        <v>150</v>
      </c>
      <c r="J62" s="81">
        <f t="shared" si="7"/>
        <v>150</v>
      </c>
      <c r="K62" s="52"/>
    </row>
    <row r="63" spans="1:11" ht="12.95" customHeight="1" x14ac:dyDescent="0.25">
      <c r="A63" s="160" t="s">
        <v>36</v>
      </c>
      <c r="B63" s="157" t="s">
        <v>146</v>
      </c>
      <c r="C63" s="78"/>
      <c r="D63" s="79"/>
      <c r="E63" s="88" t="s">
        <v>139</v>
      </c>
      <c r="F63" s="89">
        <v>6121</v>
      </c>
      <c r="G63" s="88" t="s">
        <v>138</v>
      </c>
      <c r="H63" s="149">
        <v>55000</v>
      </c>
      <c r="I63" s="51">
        <v>-9000</v>
      </c>
      <c r="J63" s="86">
        <f t="shared" si="7"/>
        <v>46000</v>
      </c>
      <c r="K63" s="52"/>
    </row>
    <row r="64" spans="1:11" ht="12.95" customHeight="1" x14ac:dyDescent="0.25">
      <c r="A64" s="160"/>
      <c r="B64" s="158" t="s">
        <v>148</v>
      </c>
      <c r="C64" s="138" t="s">
        <v>54</v>
      </c>
      <c r="D64" s="136"/>
      <c r="E64" s="144" t="s">
        <v>140</v>
      </c>
      <c r="F64" s="145">
        <v>6413</v>
      </c>
      <c r="G64" s="144"/>
      <c r="H64" s="150">
        <v>0</v>
      </c>
      <c r="I64" s="120">
        <v>9000</v>
      </c>
      <c r="J64" s="81">
        <f t="shared" si="7"/>
        <v>9000</v>
      </c>
      <c r="K64" s="52"/>
    </row>
    <row r="65" spans="1:10" ht="12.95" customHeight="1" x14ac:dyDescent="0.25">
      <c r="A65" s="54"/>
      <c r="B65" s="55"/>
      <c r="C65" s="56"/>
      <c r="D65" s="56"/>
      <c r="E65" s="178" t="s">
        <v>23</v>
      </c>
      <c r="F65" s="178"/>
      <c r="G65" s="178"/>
      <c r="H65" s="44">
        <f>SUM(H54:H64)</f>
        <v>96239.2</v>
      </c>
      <c r="I65" s="44">
        <f t="shared" ref="I65:J65" si="8">SUM(I54:I64)</f>
        <v>0</v>
      </c>
      <c r="J65" s="44">
        <f t="shared" si="8"/>
        <v>96239.2</v>
      </c>
    </row>
    <row r="66" spans="1:10" ht="12.95" customHeight="1" x14ac:dyDescent="0.25">
      <c r="A66" s="57" t="s">
        <v>33</v>
      </c>
      <c r="B66" s="58"/>
      <c r="C66" s="59"/>
      <c r="D66" s="59"/>
      <c r="E66" s="60"/>
      <c r="F66" s="60"/>
      <c r="G66" s="60"/>
      <c r="H66" s="41"/>
      <c r="I66" s="42"/>
      <c r="J66" s="14"/>
    </row>
    <row r="67" spans="1:10" ht="12.95" customHeight="1" x14ac:dyDescent="0.25">
      <c r="A67" s="189" t="s">
        <v>13</v>
      </c>
      <c r="B67" s="151" t="s">
        <v>147</v>
      </c>
      <c r="C67" s="152"/>
      <c r="D67" s="152"/>
      <c r="E67" s="155"/>
      <c r="F67" s="153" t="s">
        <v>141</v>
      </c>
      <c r="G67" s="155"/>
      <c r="H67" s="61">
        <v>155800</v>
      </c>
      <c r="I67" s="44">
        <v>10000</v>
      </c>
      <c r="J67" s="49">
        <f>H67+I67</f>
        <v>165800</v>
      </c>
    </row>
    <row r="68" spans="1:10" ht="12.95" customHeight="1" x14ac:dyDescent="0.25">
      <c r="A68" s="190"/>
      <c r="B68" s="113" t="s">
        <v>145</v>
      </c>
      <c r="C68" s="50"/>
      <c r="D68" s="53"/>
      <c r="E68" s="115"/>
      <c r="F68" s="76" t="s">
        <v>144</v>
      </c>
      <c r="G68" s="76"/>
      <c r="H68" s="49">
        <v>-7656</v>
      </c>
      <c r="I68" s="51">
        <v>-10000</v>
      </c>
      <c r="J68" s="49">
        <f>H68+I68</f>
        <v>-17656</v>
      </c>
    </row>
    <row r="69" spans="1:10" ht="12.95" customHeight="1" x14ac:dyDescent="0.25">
      <c r="A69" s="17"/>
      <c r="B69" s="16"/>
      <c r="C69" s="17"/>
      <c r="D69" s="17"/>
      <c r="E69" s="172" t="s">
        <v>34</v>
      </c>
      <c r="F69" s="173"/>
      <c r="G69" s="174"/>
      <c r="H69" s="61"/>
      <c r="I69" s="44">
        <v>0</v>
      </c>
      <c r="J69" s="61"/>
    </row>
    <row r="70" spans="1:10" ht="12.95" customHeight="1" x14ac:dyDescent="0.25">
      <c r="A70" s="17"/>
      <c r="B70" s="16"/>
      <c r="C70" s="17"/>
      <c r="D70" s="17"/>
      <c r="E70" s="28"/>
      <c r="F70" s="28"/>
      <c r="G70" s="29"/>
      <c r="H70" s="41"/>
      <c r="I70" s="42"/>
      <c r="J70" s="43"/>
    </row>
    <row r="71" spans="1:10" ht="12.95" customHeight="1" x14ac:dyDescent="0.25">
      <c r="A71" s="3"/>
      <c r="B71" s="30" t="s">
        <v>32</v>
      </c>
      <c r="C71" s="21"/>
      <c r="D71" s="21"/>
      <c r="E71" s="175" t="s">
        <v>16</v>
      </c>
      <c r="F71" s="176"/>
      <c r="G71" s="176"/>
      <c r="H71" s="177"/>
      <c r="I71" s="25">
        <f>I19</f>
        <v>348.5</v>
      </c>
      <c r="J71" s="47"/>
    </row>
    <row r="72" spans="1:10" ht="12.95" customHeight="1" x14ac:dyDescent="0.25">
      <c r="A72" s="3"/>
      <c r="B72" s="20"/>
      <c r="C72" s="21"/>
      <c r="D72" s="21"/>
      <c r="E72" s="175" t="s">
        <v>24</v>
      </c>
      <c r="F72" s="176"/>
      <c r="G72" s="176"/>
      <c r="H72" s="177"/>
      <c r="I72" s="25">
        <f>I52+I20</f>
        <v>348.50000000000023</v>
      </c>
      <c r="J72" s="15"/>
    </row>
    <row r="73" spans="1:10" ht="12.95" customHeight="1" x14ac:dyDescent="0.25">
      <c r="A73" s="3"/>
      <c r="B73" s="20"/>
      <c r="C73" s="21"/>
      <c r="D73" s="21"/>
      <c r="E73" s="175" t="s">
        <v>25</v>
      </c>
      <c r="F73" s="176"/>
      <c r="G73" s="176"/>
      <c r="H73" s="177"/>
      <c r="I73" s="25">
        <f>I65+I21</f>
        <v>0</v>
      </c>
      <c r="J73" s="48"/>
    </row>
    <row r="74" spans="1:10" ht="12.95" customHeight="1" x14ac:dyDescent="0.25">
      <c r="A74" s="3"/>
      <c r="B74" s="20"/>
      <c r="C74" s="21"/>
      <c r="D74" s="21"/>
      <c r="E74" s="175" t="s">
        <v>26</v>
      </c>
      <c r="F74" s="176"/>
      <c r="G74" s="176"/>
      <c r="H74" s="177"/>
      <c r="I74" s="25">
        <f>I72+I73</f>
        <v>348.50000000000023</v>
      </c>
      <c r="J74" s="48"/>
    </row>
    <row r="75" spans="1:10" ht="12.95" customHeight="1" x14ac:dyDescent="0.25">
      <c r="A75" s="3"/>
      <c r="B75" s="20"/>
      <c r="C75" s="21"/>
      <c r="D75" s="21"/>
      <c r="E75" s="169" t="s">
        <v>27</v>
      </c>
      <c r="F75" s="170"/>
      <c r="G75" s="170"/>
      <c r="H75" s="171"/>
      <c r="I75" s="25">
        <f>I71-I74</f>
        <v>0</v>
      </c>
      <c r="J75" s="48"/>
    </row>
    <row r="76" spans="1:10" ht="12.95" customHeight="1" x14ac:dyDescent="0.25">
      <c r="A76" s="3"/>
      <c r="B76" s="20"/>
      <c r="C76" s="21"/>
      <c r="D76" s="21"/>
      <c r="E76" s="169" t="s">
        <v>28</v>
      </c>
      <c r="F76" s="170"/>
      <c r="G76" s="170"/>
      <c r="H76" s="171"/>
      <c r="I76" s="25">
        <f>I69</f>
        <v>0</v>
      </c>
      <c r="J76" s="48"/>
    </row>
    <row r="77" spans="1:10" ht="12.95" customHeight="1" x14ac:dyDescent="0.25">
      <c r="A77" s="3"/>
      <c r="B77" s="3"/>
      <c r="C77" s="37"/>
      <c r="D77" s="37"/>
      <c r="E77" s="38"/>
      <c r="F77" s="3"/>
      <c r="G77" s="20"/>
      <c r="H77" s="65">
        <v>45427</v>
      </c>
      <c r="I77" s="66"/>
      <c r="J77" s="67">
        <v>45441</v>
      </c>
    </row>
    <row r="78" spans="1:10" ht="12.95" customHeight="1" x14ac:dyDescent="0.25">
      <c r="A78" s="3"/>
      <c r="B78" s="30" t="s">
        <v>37</v>
      </c>
      <c r="C78" s="21"/>
      <c r="D78" s="21"/>
      <c r="E78" s="40" t="s">
        <v>29</v>
      </c>
      <c r="F78" s="31"/>
      <c r="G78" s="32"/>
      <c r="H78" s="68">
        <v>615825.49</v>
      </c>
      <c r="I78" s="69">
        <f>I71</f>
        <v>348.5</v>
      </c>
      <c r="J78" s="69">
        <f>H78+I78</f>
        <v>616173.99</v>
      </c>
    </row>
    <row r="79" spans="1:10" ht="12.95" customHeight="1" x14ac:dyDescent="0.25">
      <c r="A79" s="3"/>
      <c r="B79" s="20"/>
      <c r="C79" s="21"/>
      <c r="D79" s="21"/>
      <c r="E79" s="33" t="s">
        <v>24</v>
      </c>
      <c r="F79" s="34"/>
      <c r="G79" s="24"/>
      <c r="H79" s="70">
        <v>512519.73</v>
      </c>
      <c r="I79" s="69">
        <f>I52+I20</f>
        <v>348.50000000000023</v>
      </c>
      <c r="J79" s="71">
        <f>H79+I79</f>
        <v>512868.23</v>
      </c>
    </row>
    <row r="80" spans="1:10" ht="12.95" customHeight="1" x14ac:dyDescent="0.25">
      <c r="A80" s="3"/>
      <c r="B80" s="20"/>
      <c r="C80" s="21"/>
      <c r="D80" s="21"/>
      <c r="E80" s="15" t="s">
        <v>25</v>
      </c>
      <c r="F80" s="20"/>
      <c r="G80" s="35"/>
      <c r="H80" s="70">
        <v>259289.97</v>
      </c>
      <c r="I80" s="69">
        <f>I65+I21</f>
        <v>0</v>
      </c>
      <c r="J80" s="71">
        <f>H80+I80</f>
        <v>259289.97</v>
      </c>
    </row>
    <row r="81" spans="1:10" ht="12.95" customHeight="1" x14ac:dyDescent="0.25">
      <c r="A81" s="3"/>
      <c r="C81" s="37"/>
      <c r="D81" s="37"/>
      <c r="E81" s="36" t="s">
        <v>30</v>
      </c>
      <c r="F81" s="34"/>
      <c r="G81" s="24"/>
      <c r="H81" s="69">
        <f>H79+H80</f>
        <v>771809.7</v>
      </c>
      <c r="I81" s="69">
        <f>SUM(I79:I80)</f>
        <v>348.50000000000023</v>
      </c>
      <c r="J81" s="69">
        <f>SUM(J79:J80)</f>
        <v>772158.2</v>
      </c>
    </row>
    <row r="82" spans="1:10" ht="12.95" customHeight="1" x14ac:dyDescent="0.25">
      <c r="A82" s="3"/>
      <c r="B82" s="3"/>
      <c r="C82" s="37"/>
      <c r="D82" s="37"/>
      <c r="E82" s="15" t="s">
        <v>19</v>
      </c>
      <c r="F82" s="20"/>
      <c r="G82" s="35"/>
      <c r="H82" s="71">
        <f>H78-H81</f>
        <v>-155984.20999999996</v>
      </c>
      <c r="I82" s="69">
        <f>I78-I81</f>
        <v>0</v>
      </c>
      <c r="J82" s="71">
        <f>J78-J81</f>
        <v>-155984.20999999996</v>
      </c>
    </row>
    <row r="83" spans="1:10" ht="12.95" customHeight="1" x14ac:dyDescent="0.25">
      <c r="A83" s="3"/>
      <c r="B83" s="39" t="s">
        <v>96</v>
      </c>
      <c r="C83" s="37"/>
      <c r="D83" s="37"/>
      <c r="E83" s="33" t="s">
        <v>31</v>
      </c>
      <c r="F83" s="34"/>
      <c r="G83" s="24"/>
      <c r="H83" s="72">
        <v>155984.21</v>
      </c>
      <c r="I83" s="69">
        <f>I76</f>
        <v>0</v>
      </c>
      <c r="J83" s="71">
        <f>H83+I83</f>
        <v>155984.21</v>
      </c>
    </row>
    <row r="84" spans="1:10" ht="12.95" customHeight="1" x14ac:dyDescent="0.25"/>
    <row r="85" spans="1:10" ht="12.95" customHeight="1" x14ac:dyDescent="0.25"/>
    <row r="86" spans="1:10" ht="12.95" customHeight="1" x14ac:dyDescent="0.25"/>
    <row r="87" spans="1:10" ht="12.95" customHeight="1" x14ac:dyDescent="0.25"/>
    <row r="88" spans="1:10" ht="12.95" customHeight="1" x14ac:dyDescent="0.25"/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  <row r="94" spans="1:10" ht="12.95" customHeight="1" x14ac:dyDescent="0.25"/>
    <row r="95" spans="1:10" ht="12.95" customHeight="1" x14ac:dyDescent="0.25"/>
  </sheetData>
  <mergeCells count="34">
    <mergeCell ref="E76:H76"/>
    <mergeCell ref="A61:A62"/>
    <mergeCell ref="A63:A64"/>
    <mergeCell ref="A67:A68"/>
    <mergeCell ref="E69:G69"/>
    <mergeCell ref="E71:H71"/>
    <mergeCell ref="E72:H72"/>
    <mergeCell ref="E73:H73"/>
    <mergeCell ref="E74:H74"/>
    <mergeCell ref="E75:H75"/>
    <mergeCell ref="E65:G65"/>
    <mergeCell ref="A49:A51"/>
    <mergeCell ref="E52:G52"/>
    <mergeCell ref="A54:A55"/>
    <mergeCell ref="A56:A58"/>
    <mergeCell ref="A59:A60"/>
    <mergeCell ref="A46:A48"/>
    <mergeCell ref="A17:A18"/>
    <mergeCell ref="E19:G19"/>
    <mergeCell ref="E20:G20"/>
    <mergeCell ref="E21:G21"/>
    <mergeCell ref="E22:G22"/>
    <mergeCell ref="A24:A26"/>
    <mergeCell ref="A27:A28"/>
    <mergeCell ref="A29:A31"/>
    <mergeCell ref="A32:A34"/>
    <mergeCell ref="A35:A41"/>
    <mergeCell ref="A42:A45"/>
    <mergeCell ref="A5:A16"/>
    <mergeCell ref="H1:J1"/>
    <mergeCell ref="B2:B3"/>
    <mergeCell ref="E2:E3"/>
    <mergeCell ref="F2:F3"/>
    <mergeCell ref="G2:G3"/>
  </mergeCells>
  <conditionalFormatting sqref="C19:D21 B1:B2">
    <cfRule type="expression" dxfId="63" priority="40" stopIfTrue="1">
      <formula>#REF!="Z"</formula>
    </cfRule>
    <cfRule type="expression" dxfId="62" priority="41" stopIfTrue="1">
      <formula>#REF!="T"</formula>
    </cfRule>
    <cfRule type="expression" dxfId="61" priority="42" stopIfTrue="1">
      <formula>#REF!="Y"</formula>
    </cfRule>
  </conditionalFormatting>
  <conditionalFormatting sqref="H79">
    <cfRule type="expression" dxfId="60" priority="37" stopIfTrue="1">
      <formula>$J79="Z"</formula>
    </cfRule>
    <cfRule type="expression" dxfId="59" priority="38" stopIfTrue="1">
      <formula>$J79="T"</formula>
    </cfRule>
    <cfRule type="expression" dxfId="58" priority="39" stopIfTrue="1">
      <formula>$J79="Y"</formula>
    </cfRule>
  </conditionalFormatting>
  <conditionalFormatting sqref="H80">
    <cfRule type="expression" dxfId="57" priority="34" stopIfTrue="1">
      <formula>$J80="Z"</formula>
    </cfRule>
    <cfRule type="expression" dxfId="56" priority="35" stopIfTrue="1">
      <formula>$J80="T"</formula>
    </cfRule>
    <cfRule type="expression" dxfId="55" priority="36" stopIfTrue="1">
      <formula>$J80="Y"</formula>
    </cfRule>
  </conditionalFormatting>
  <conditionalFormatting sqref="H78">
    <cfRule type="expression" dxfId="54" priority="31" stopIfTrue="1">
      <formula>$J78="Z"</formula>
    </cfRule>
    <cfRule type="expression" dxfId="53" priority="32" stopIfTrue="1">
      <formula>$J78="T"</formula>
    </cfRule>
    <cfRule type="expression" dxfId="52" priority="33" stopIfTrue="1">
      <formula>$J78="Y"</formula>
    </cfRule>
  </conditionalFormatting>
  <conditionalFormatting sqref="H79">
    <cfRule type="expression" dxfId="51" priority="28" stopIfTrue="1">
      <formula>$J79="Z"</formula>
    </cfRule>
    <cfRule type="expression" dxfId="50" priority="29" stopIfTrue="1">
      <formula>$J79="T"</formula>
    </cfRule>
    <cfRule type="expression" dxfId="49" priority="30" stopIfTrue="1">
      <formula>$J79="Y"</formula>
    </cfRule>
  </conditionalFormatting>
  <conditionalFormatting sqref="H80">
    <cfRule type="expression" dxfId="48" priority="25" stopIfTrue="1">
      <formula>$J80="Z"</formula>
    </cfRule>
    <cfRule type="expression" dxfId="47" priority="26" stopIfTrue="1">
      <formula>$J80="T"</formula>
    </cfRule>
    <cfRule type="expression" dxfId="46" priority="27" stopIfTrue="1">
      <formula>$J80="Y"</formula>
    </cfRule>
  </conditionalFormatting>
  <conditionalFormatting sqref="B1:B2">
    <cfRule type="expression" dxfId="45" priority="43" stopIfTrue="1">
      <formula>#REF!="Z"</formula>
    </cfRule>
    <cfRule type="expression" dxfId="44" priority="44" stopIfTrue="1">
      <formula>#REF!="T"</formula>
    </cfRule>
    <cfRule type="expression" dxfId="43" priority="45" stopIfTrue="1">
      <formula>#REF!="Y"</formula>
    </cfRule>
  </conditionalFormatting>
  <conditionalFormatting sqref="B33:B34 B24:B31">
    <cfRule type="expression" dxfId="42" priority="23" stopIfTrue="1">
      <formula>#REF!="T"</formula>
    </cfRule>
    <cfRule type="expression" dxfId="41" priority="24" stopIfTrue="1">
      <formula>#REF!="Y"</formula>
    </cfRule>
  </conditionalFormatting>
  <conditionalFormatting sqref="B24:B29 B33:B34">
    <cfRule type="expression" dxfId="40" priority="10" stopIfTrue="1">
      <formula>$L24="Z"</formula>
    </cfRule>
    <cfRule type="expression" dxfId="39" priority="11" stopIfTrue="1">
      <formula>$L24="T"</formula>
    </cfRule>
    <cfRule type="expression" dxfId="38" priority="12" stopIfTrue="1">
      <formula>$L24="Y"</formula>
    </cfRule>
    <cfRule type="expression" dxfId="37" priority="13" stopIfTrue="1">
      <formula>$P24="Z"</formula>
    </cfRule>
    <cfRule type="expression" dxfId="36" priority="14" stopIfTrue="1">
      <formula>$P24="T"</formula>
    </cfRule>
    <cfRule type="expression" dxfId="35" priority="15" stopIfTrue="1">
      <formula>$P24="Y"</formula>
    </cfRule>
    <cfRule type="expression" dxfId="34" priority="16" stopIfTrue="1">
      <formula>$K24="Z"</formula>
    </cfRule>
    <cfRule type="expression" dxfId="33" priority="17" stopIfTrue="1">
      <formula>$K24="T"</formula>
    </cfRule>
    <cfRule type="expression" dxfId="32" priority="18" stopIfTrue="1">
      <formula>$K24="Y"</formula>
    </cfRule>
    <cfRule type="expression" dxfId="31" priority="19" stopIfTrue="1">
      <formula>#REF!="Z"</formula>
    </cfRule>
    <cfRule type="expression" dxfId="30" priority="20" stopIfTrue="1">
      <formula>$N24="Z"</formula>
    </cfRule>
    <cfRule type="expression" dxfId="29" priority="21" stopIfTrue="1">
      <formula>$N24="T"</formula>
    </cfRule>
    <cfRule type="expression" dxfId="28" priority="22" stopIfTrue="1">
      <formula>$N24="Y"</formula>
    </cfRule>
  </conditionalFormatting>
  <conditionalFormatting sqref="B50">
    <cfRule type="expression" dxfId="27" priority="46" stopIfTrue="1">
      <formula>$L71="Z"</formula>
    </cfRule>
    <cfRule type="expression" dxfId="26" priority="47" stopIfTrue="1">
      <formula>$L71="T"</formula>
    </cfRule>
    <cfRule type="expression" dxfId="25" priority="48" stopIfTrue="1">
      <formula>$L71="Y"</formula>
    </cfRule>
  </conditionalFormatting>
  <conditionalFormatting sqref="B51">
    <cfRule type="expression" dxfId="24" priority="7" stopIfTrue="1">
      <formula>$L71="Z"</formula>
    </cfRule>
    <cfRule type="expression" dxfId="23" priority="8" stopIfTrue="1">
      <formula>$L71="T"</formula>
    </cfRule>
    <cfRule type="expression" dxfId="22" priority="9" stopIfTrue="1">
      <formula>$L71="Y"</formula>
    </cfRule>
  </conditionalFormatting>
  <conditionalFormatting sqref="B30:B31">
    <cfRule type="expression" dxfId="21" priority="49" stopIfTrue="1">
      <formula>$L31="Z"</formula>
    </cfRule>
    <cfRule type="expression" dxfId="20" priority="50" stopIfTrue="1">
      <formula>$L31="T"</formula>
    </cfRule>
    <cfRule type="expression" dxfId="19" priority="51" stopIfTrue="1">
      <formula>$L31="Y"</formula>
    </cfRule>
    <cfRule type="expression" dxfId="18" priority="52" stopIfTrue="1">
      <formula>$P31="Z"</formula>
    </cfRule>
    <cfRule type="expression" dxfId="17" priority="53" stopIfTrue="1">
      <formula>$P31="T"</formula>
    </cfRule>
    <cfRule type="expression" dxfId="16" priority="54" stopIfTrue="1">
      <formula>$P31="Y"</formula>
    </cfRule>
    <cfRule type="expression" dxfId="15" priority="55" stopIfTrue="1">
      <formula>$K31="Z"</formula>
    </cfRule>
    <cfRule type="expression" dxfId="14" priority="56" stopIfTrue="1">
      <formula>$K31="T"</formula>
    </cfRule>
    <cfRule type="expression" dxfId="13" priority="57" stopIfTrue="1">
      <formula>$K31="Y"</formula>
    </cfRule>
    <cfRule type="expression" dxfId="12" priority="58" stopIfTrue="1">
      <formula>#REF!="Z"</formula>
    </cfRule>
    <cfRule type="expression" dxfId="11" priority="59" stopIfTrue="1">
      <formula>$N31="Z"</formula>
    </cfRule>
    <cfRule type="expression" dxfId="10" priority="60" stopIfTrue="1">
      <formula>$N31="T"</formula>
    </cfRule>
    <cfRule type="expression" dxfId="9" priority="61" stopIfTrue="1">
      <formula>$N31="Y"</formula>
    </cfRule>
  </conditionalFormatting>
  <conditionalFormatting sqref="B47:B49">
    <cfRule type="expression" dxfId="8" priority="62" stopIfTrue="1">
      <formula>$L69="Z"</formula>
    </cfRule>
    <cfRule type="expression" dxfId="7" priority="63" stopIfTrue="1">
      <formula>$L69="T"</formula>
    </cfRule>
    <cfRule type="expression" dxfId="6" priority="64" stopIfTrue="1">
      <formula>$L69="Y"</formula>
    </cfRule>
  </conditionalFormatting>
  <conditionalFormatting sqref="B54:B60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61:B64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7 </vt:lpstr>
      <vt:lpstr>Dodatek k RO č. 7</vt:lpstr>
      <vt:lpstr>Schváleno RO č. 7 29.5.2024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2024-05-30T06:08:55Z</cp:lastPrinted>
  <dcterms:created xsi:type="dcterms:W3CDTF">2019-02-01T08:27:03Z</dcterms:created>
  <dcterms:modified xsi:type="dcterms:W3CDTF">2024-05-30T06:09:14Z</dcterms:modified>
</cp:coreProperties>
</file>