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2\"/>
    </mc:Choice>
  </mc:AlternateContent>
  <bookViews>
    <workbookView xWindow="0" yWindow="0" windowWidth="23040" windowHeight="8490"/>
  </bookViews>
  <sheets>
    <sheet name="RO č. 12" sheetId="5" r:id="rId1"/>
  </sheets>
  <calcPr calcId="162913"/>
</workbook>
</file>

<file path=xl/calcChain.xml><?xml version="1.0" encoding="utf-8"?>
<calcChain xmlns="http://schemas.openxmlformats.org/spreadsheetml/2006/main">
  <c r="I78" i="5" l="1"/>
  <c r="J78" i="5"/>
  <c r="I61" i="5" l="1"/>
  <c r="H61" i="5" l="1"/>
  <c r="J60" i="5"/>
  <c r="J77" i="5"/>
  <c r="J76" i="5"/>
  <c r="J59" i="5"/>
  <c r="J75" i="5"/>
  <c r="J74" i="5"/>
  <c r="J58" i="5"/>
  <c r="J73" i="5"/>
  <c r="J72" i="5"/>
  <c r="J71" i="5"/>
  <c r="J70" i="5"/>
  <c r="J69" i="5"/>
  <c r="J68" i="5"/>
  <c r="J67" i="5"/>
  <c r="J66" i="5"/>
  <c r="J65" i="5"/>
  <c r="J46" i="5" l="1"/>
  <c r="I6" i="5"/>
  <c r="J57" i="5"/>
  <c r="J56" i="5"/>
  <c r="J55" i="5"/>
  <c r="J54" i="5"/>
  <c r="J53" i="5"/>
  <c r="J52" i="5"/>
  <c r="J64" i="5"/>
  <c r="J51" i="5"/>
  <c r="J50" i="5"/>
  <c r="J49" i="5"/>
  <c r="J48" i="5"/>
  <c r="J47" i="5"/>
  <c r="J45" i="5"/>
  <c r="J44" i="5"/>
  <c r="J43" i="5"/>
  <c r="J42" i="5"/>
  <c r="J41" i="5"/>
  <c r="J40" i="5"/>
  <c r="J39" i="5"/>
  <c r="J38" i="5"/>
  <c r="H6" i="5" l="1"/>
  <c r="J5" i="5" l="1"/>
  <c r="J6" i="5" s="1"/>
  <c r="J37" i="5" l="1"/>
  <c r="J36" i="5"/>
  <c r="J63" i="5"/>
  <c r="J35" i="5" l="1"/>
  <c r="J34" i="5"/>
  <c r="J33" i="5"/>
  <c r="J32" i="5"/>
  <c r="J31" i="5"/>
  <c r="J30" i="5"/>
  <c r="J29" i="5"/>
  <c r="J28" i="5"/>
  <c r="J25" i="5" l="1"/>
  <c r="J26" i="5"/>
  <c r="J27" i="5"/>
  <c r="J24" i="5" l="1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61" i="5" l="1"/>
  <c r="H78" i="5"/>
  <c r="H9" i="5" l="1"/>
  <c r="I9" i="5" l="1"/>
  <c r="J9" i="5" l="1"/>
  <c r="N8" i="5" l="1"/>
  <c r="I81" i="5" l="1"/>
  <c r="I88" i="5" s="1"/>
  <c r="I95" i="5" s="1"/>
  <c r="J95" i="5" s="1"/>
  <c r="H81" i="5"/>
  <c r="J80" i="5"/>
  <c r="I83" i="5"/>
  <c r="H93" i="5"/>
  <c r="H94" i="5" s="1"/>
  <c r="I92" i="5" l="1"/>
  <c r="J92" i="5" s="1"/>
  <c r="J81" i="5"/>
  <c r="I84" i="5"/>
  <c r="I90" i="5"/>
  <c r="I85" i="5"/>
  <c r="I91" i="5"/>
  <c r="I86" i="5" l="1"/>
  <c r="I87" i="5" s="1"/>
  <c r="I93" i="5"/>
  <c r="I94" i="5" s="1"/>
  <c r="J91" i="5"/>
  <c r="J93" i="5" s="1"/>
  <c r="J90" i="5"/>
  <c r="J94" i="5" l="1"/>
</calcChain>
</file>

<file path=xl/sharedStrings.xml><?xml version="1.0" encoding="utf-8"?>
<sst xmlns="http://schemas.openxmlformats.org/spreadsheetml/2006/main" count="191" uniqueCount="139">
  <si>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</si>
  <si>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</si>
  <si>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</si>
  <si>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</si>
  <si>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</si>
  <si>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</si>
  <si>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</si>
  <si>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</si>
  <si>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</si>
  <si>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</si>
  <si>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</si>
  <si>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</si>
  <si>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</si>
  <si>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</si>
  <si>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</si>
  <si>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</si>
  <si>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</si>
  <si>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</si>
  <si>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</si>
  <si>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</si>
  <si>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</si>
  <si>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</si>
  <si>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</si>
  <si>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</si>
  <si>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</si>
  <si>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</si>
  <si>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</si>
  <si>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</si>
  <si>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</si>
  <si>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</si>
  <si>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</si>
  <si>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</si>
  <si>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</si>
  <si>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</si>
  <si>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</si>
  <si>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</si>
  <si>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</si>
  <si>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</si>
  <si>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</si>
  <si>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</si>
  <si>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5.</t>
  </si>
  <si>
    <t>ODPA</t>
  </si>
  <si>
    <t>6.</t>
  </si>
  <si>
    <t>7.</t>
  </si>
  <si>
    <t>11.</t>
  </si>
  <si>
    <t xml:space="preserve">Rozpočtové opatření č. 12/2024 - změna schváleného rozpočtu roku 2024 - říjen (údaje v tis. Kč) </t>
  </si>
  <si>
    <t>č. 12</t>
  </si>
  <si>
    <t>Otrokovice, 9.10.2024</t>
  </si>
  <si>
    <t>0521</t>
  </si>
  <si>
    <t>0559</t>
  </si>
  <si>
    <t>0328</t>
  </si>
  <si>
    <t>0329</t>
  </si>
  <si>
    <t>0331</t>
  </si>
  <si>
    <t>0445</t>
  </si>
  <si>
    <t>SOC Fin. prostředky na humanitu</t>
  </si>
  <si>
    <t>SOC KD Trávníky - léky a zdrav. materiál</t>
  </si>
  <si>
    <t>SOC KD Trávníky - DDHM</t>
  </si>
  <si>
    <t>SOC KD Baťov - léky a zdrav. materiál</t>
  </si>
  <si>
    <t>SOC KD Baťov - nákup ostatních služeb</t>
  </si>
  <si>
    <t>SOC KD Baťov - potraviny</t>
  </si>
  <si>
    <t>SOC KD Baťov - nákup materiálu j.n.</t>
  </si>
  <si>
    <t>SOC KD Kvítkovice - opravy a udržování</t>
  </si>
  <si>
    <t>SOC KD Kvítkovice - potraviny</t>
  </si>
  <si>
    <t>SOC KD Trávníky - pohoštění</t>
  </si>
  <si>
    <t xml:space="preserve">SOC KD Baťov - programové vybavení </t>
  </si>
  <si>
    <t>NZ</t>
  </si>
  <si>
    <t xml:space="preserve">SOC Fin. dar pro ZO ČSOP Buchlovice, IČO 70967318, útulek  </t>
  </si>
  <si>
    <t>0516</t>
  </si>
  <si>
    <t>SOC Nein. dotace poskytovatelům soc. služeb</t>
  </si>
  <si>
    <t>0490</t>
  </si>
  <si>
    <t>0297</t>
  </si>
  <si>
    <t>0523</t>
  </si>
  <si>
    <t>0730</t>
  </si>
  <si>
    <t xml:space="preserve">OŠK Nákup materiálu j.n.    </t>
  </si>
  <si>
    <t xml:space="preserve">OŠK Knihy a obdobné listinné informační prostředky  </t>
  </si>
  <si>
    <t xml:space="preserve">OŠK Nákup ostatních služeb </t>
  </si>
  <si>
    <t>OŠK Transfery obyvatelstvu</t>
  </si>
  <si>
    <t>OŠK Věcné dary</t>
  </si>
  <si>
    <t xml:space="preserve">OŠK Neinvestiční transfery spolkům </t>
  </si>
  <si>
    <t>OŠK Neinvestiční transfery spolkům - TJ Jiskra Otrokovice</t>
  </si>
  <si>
    <t>OM městské byty - investice, přesun do oprav</t>
  </si>
  <si>
    <t>0200</t>
  </si>
  <si>
    <t>OM městské byty - zvýšení fin. prostředků na opravy</t>
  </si>
  <si>
    <t>OM nebytové prostory - zvýšení fin. prostředků na opravy</t>
  </si>
  <si>
    <t>0700</t>
  </si>
  <si>
    <t>2274</t>
  </si>
  <si>
    <t>0324</t>
  </si>
  <si>
    <t>0528</t>
  </si>
  <si>
    <t>0678</t>
  </si>
  <si>
    <t>EKO Odvod DPH</t>
  </si>
  <si>
    <t>Příjem inv. dotace ze SFPI na BD Hložkova</t>
  </si>
  <si>
    <t>EKO zpracování LHO</t>
  </si>
  <si>
    <t>8.</t>
  </si>
  <si>
    <t>9.</t>
  </si>
  <si>
    <t>10.</t>
  </si>
  <si>
    <t>EKO Škodní události - oprava silnic</t>
  </si>
  <si>
    <t>EKO Škodní události - oprava dopravního značení</t>
  </si>
  <si>
    <t>EKO Škodní události - MŠO DHM</t>
  </si>
  <si>
    <t>EKO Škodní události - MŠO, služby</t>
  </si>
  <si>
    <t>EKO Škodní události - MŠO, opravy</t>
  </si>
  <si>
    <t>EKO Škodní události - MŠO, zatopená škrabka na brambory</t>
  </si>
  <si>
    <t>EKO Škodní události - ZŠ, oprava v PC učebně (rolety)</t>
  </si>
  <si>
    <t>EKO Škodní události - ZŠ, spoluúčast při úrazovém pojištění žáků</t>
  </si>
  <si>
    <t>EKO Škodní události - poškozená fasáda SDH Kvítkovice</t>
  </si>
  <si>
    <t>0150</t>
  </si>
  <si>
    <t>2164</t>
  </si>
  <si>
    <t>0128</t>
  </si>
  <si>
    <t>12.</t>
  </si>
  <si>
    <t>ORM Porojekty nejbližších let - ORM</t>
  </si>
  <si>
    <t>ORM Cyklostezka OE - Napajedla podél Moravy</t>
  </si>
  <si>
    <t>ORM SENIOR B rozvody vody</t>
  </si>
  <si>
    <t>ORM Revitalizace sídliště Moravanské</t>
  </si>
  <si>
    <t>ORM Dětsk.hřiště Střed Družstevní ul.</t>
  </si>
  <si>
    <t>ORM Výstavba MK na ul. Smetanova</t>
  </si>
  <si>
    <t>ORM Zastávka MHD na ul. Zlínská</t>
  </si>
  <si>
    <t>ORM Rek. Ul. Hložkova a Milíčova</t>
  </si>
  <si>
    <t>ORM ROŠ Opevnění břehů</t>
  </si>
  <si>
    <t>ORM Cyklostezka Erbenova - Štěrkoviště</t>
  </si>
  <si>
    <t>ORM Hasičská zbrojnice Kvítkovice</t>
  </si>
  <si>
    <t>ORM Dopravní opatření Baťov</t>
  </si>
  <si>
    <t>ORM Výměna svítidel projekt s RRAVM</t>
  </si>
  <si>
    <t>ORM Rekonstrukce Městské knihovny  - pobočka Baťov</t>
  </si>
  <si>
    <t>ORM SENIOR C - modernizace EPS</t>
  </si>
  <si>
    <t>TSO Čistění MK, vpustí</t>
  </si>
  <si>
    <t>TSO Stavební údržba chodníků a městského mobiliáře</t>
  </si>
  <si>
    <t>TSO Údržba dopravního značení</t>
  </si>
  <si>
    <t>TSO Údržba odvodňovacích příkopů</t>
  </si>
  <si>
    <t>TSO Veřejné osvětlení - nákup služeb</t>
  </si>
  <si>
    <t>TSO Svoz nebezpečných odpadů</t>
  </si>
  <si>
    <t>TSO Sběr a svoz komunálních odpadů</t>
  </si>
  <si>
    <t>TSO Využívání a zneškodňování nebezpečných odpadů</t>
  </si>
  <si>
    <t>TSO Údržba veřejné zeleně</t>
  </si>
  <si>
    <t>Čerpání revolvingu</t>
  </si>
  <si>
    <t>SOC SPOD - nákup materiálu, přesun na pol. 5162</t>
  </si>
  <si>
    <t>SOC SPOD - sl. elekt.komunikací, zavedení datového tarifu do mobilů soc. pracovnic</t>
  </si>
  <si>
    <t>EKO Škodní události - poskytnuté náhrady, jako spoluúčast na pojistném plnění</t>
  </si>
  <si>
    <t>Příloha k us. č. RMO/5/16/24</t>
  </si>
  <si>
    <t>SOC Nein. dot. na činn., Andělé stromu života, p.s., IČO 03632661, us.č.RMO/20/16/24</t>
  </si>
  <si>
    <t>SOC Nein. dotace na činnost pro ADRA o.p.s., IČO 61388122, us. č. RMO/20/16/24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</si>
</sst>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0" fontId="10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Border="1"/>
    <xf numFmtId="0" fontId="3" fillId="5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/>
    </xf>
    <xf numFmtId="0" fontId="0" fillId="0" borderId="5" xfId="0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12" fillId="0" borderId="0" xfId="0" applyFont="1"/>
    <xf numFmtId="49" fontId="3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/>
    </xf>
    <xf numFmtId="2" fontId="4" fillId="5" borderId="5" xfId="3" applyNumberFormat="1" applyFont="1" applyFill="1" applyBorder="1" applyAlignment="1">
      <alignment horizontal="right"/>
    </xf>
    <xf numFmtId="2" fontId="13" fillId="5" borderId="5" xfId="3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/>
    <xf numFmtId="40" fontId="8" fillId="0" borderId="5" xfId="0" applyNumberFormat="1" applyFont="1" applyBorder="1"/>
    <xf numFmtId="4" fontId="3" fillId="0" borderId="5" xfId="0" applyNumberFormat="1" applyFont="1" applyBorder="1"/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40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7" xfId="0" applyNumberFormat="1" applyFont="1" applyBorder="1" applyAlignment="1">
      <alignment vertical="center"/>
    </xf>
    <xf numFmtId="40" fontId="8" fillId="0" borderId="5" xfId="0" applyNumberFormat="1" applyFont="1" applyBorder="1" applyAlignment="1">
      <alignment vertical="center"/>
    </xf>
    <xf numFmtId="40" fontId="14" fillId="0" borderId="5" xfId="0" applyNumberFormat="1" applyFont="1" applyBorder="1" applyAlignment="1">
      <alignment vertical="center"/>
    </xf>
    <xf numFmtId="40" fontId="8" fillId="5" borderId="5" xfId="0" applyNumberFormat="1" applyFont="1" applyFill="1" applyBorder="1" applyAlignment="1">
      <alignment vertical="center"/>
    </xf>
    <xf numFmtId="40" fontId="14" fillId="5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5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topLeftCell="A49" zoomScale="110" zoomScaleNormal="110" workbookViewId="0">
      <selection activeCell="N74" sqref="N74"/>
    </sheetView>
  </sheetViews>
  <sheetFormatPr defaultColWidth="9.140625" defaultRowHeight="15" x14ac:dyDescent="0.25"/>
  <cols>
    <col min="1" max="1" width="4" style="47" customWidth="1"/>
    <col min="2" max="2" width="72.5703125" style="47" customWidth="1"/>
    <col min="3" max="3" width="4.140625" style="47" customWidth="1"/>
    <col min="4" max="4" width="10.42578125" style="47" customWidth="1"/>
    <col min="5" max="5" width="6" style="47" customWidth="1"/>
    <col min="6" max="7" width="7.28515625" style="47" customWidth="1"/>
    <col min="8" max="8" width="10.7109375" style="47" customWidth="1"/>
    <col min="9" max="9" width="9.7109375" style="47" customWidth="1"/>
    <col min="10" max="10" width="10.85546875" style="47" customWidth="1"/>
    <col min="11" max="11" width="13.140625" style="68" customWidth="1"/>
    <col min="12" max="12" width="9.140625" style="68"/>
    <col min="13" max="13" width="7.7109375" style="68" customWidth="1"/>
    <col min="14" max="14" width="9.7109375" style="68" bestFit="1" customWidth="1"/>
    <col min="15" max="16" width="9.140625" style="68"/>
    <col min="17" max="16384" width="9.140625" style="47"/>
  </cols>
  <sheetData>
    <row r="1" spans="1:15" ht="12.95" customHeight="1" x14ac:dyDescent="0.25">
      <c r="A1" s="1" t="s">
        <v>45</v>
      </c>
      <c r="B1" s="40"/>
      <c r="C1" s="2"/>
      <c r="D1" s="2"/>
      <c r="E1" s="3"/>
      <c r="F1" s="3"/>
      <c r="G1" s="3"/>
      <c r="H1" s="152" t="s">
        <v>136</v>
      </c>
      <c r="I1" s="152"/>
      <c r="J1" s="152"/>
    </row>
    <row r="2" spans="1:15" ht="12.95" customHeight="1" x14ac:dyDescent="0.25">
      <c r="A2" s="4" t="s">
        <v>0</v>
      </c>
      <c r="B2" s="175" t="s">
        <v>1</v>
      </c>
      <c r="C2" s="4"/>
      <c r="D2" s="4" t="s">
        <v>2</v>
      </c>
      <c r="E2" s="175" t="s">
        <v>41</v>
      </c>
      <c r="F2" s="175" t="s">
        <v>3</v>
      </c>
      <c r="G2" s="175" t="s">
        <v>4</v>
      </c>
      <c r="H2" s="4" t="s">
        <v>5</v>
      </c>
      <c r="I2" s="4" t="s">
        <v>6</v>
      </c>
      <c r="J2" s="4" t="s">
        <v>7</v>
      </c>
    </row>
    <row r="3" spans="1:15" ht="12.95" customHeight="1" x14ac:dyDescent="0.25">
      <c r="A3" s="5" t="s">
        <v>8</v>
      </c>
      <c r="B3" s="176"/>
      <c r="C3" s="5"/>
      <c r="D3" s="5" t="s">
        <v>9</v>
      </c>
      <c r="E3" s="176"/>
      <c r="F3" s="176"/>
      <c r="G3" s="176"/>
      <c r="H3" s="5" t="s">
        <v>10</v>
      </c>
      <c r="I3" s="5" t="s">
        <v>46</v>
      </c>
      <c r="J3" s="5" t="s">
        <v>10</v>
      </c>
    </row>
    <row r="4" spans="1:15" ht="12.95" customHeight="1" x14ac:dyDescent="0.25">
      <c r="A4" s="6" t="s">
        <v>11</v>
      </c>
      <c r="B4" s="7"/>
      <c r="C4" s="48"/>
      <c r="D4" s="48"/>
      <c r="E4" s="70"/>
      <c r="F4" s="70"/>
      <c r="G4" s="70"/>
      <c r="H4" s="70"/>
      <c r="I4" s="70"/>
      <c r="J4" s="70"/>
    </row>
    <row r="5" spans="1:15" ht="12.95" customHeight="1" x14ac:dyDescent="0.25">
      <c r="A5" s="127" t="s">
        <v>12</v>
      </c>
      <c r="B5" s="74" t="s">
        <v>90</v>
      </c>
      <c r="C5" s="45"/>
      <c r="D5" s="128">
        <v>92502</v>
      </c>
      <c r="E5" s="128"/>
      <c r="F5" s="128">
        <v>4213</v>
      </c>
      <c r="G5" s="71" t="s">
        <v>85</v>
      </c>
      <c r="H5" s="44">
        <v>2266.4899999999998</v>
      </c>
      <c r="I5" s="46">
        <v>4668.2</v>
      </c>
      <c r="J5" s="78">
        <f>H5+I5</f>
        <v>6934.69</v>
      </c>
    </row>
    <row r="6" spans="1:15" ht="12.95" customHeight="1" x14ac:dyDescent="0.25">
      <c r="A6" s="8"/>
      <c r="B6" s="9"/>
      <c r="C6" s="10"/>
      <c r="D6" s="10"/>
      <c r="E6" s="170" t="s">
        <v>15</v>
      </c>
      <c r="F6" s="171"/>
      <c r="G6" s="172"/>
      <c r="H6" s="91">
        <f>H5</f>
        <v>2266.4899999999998</v>
      </c>
      <c r="I6" s="91">
        <f t="shared" ref="I6:J6" si="0">I5</f>
        <v>4668.2</v>
      </c>
      <c r="J6" s="91">
        <f t="shared" si="0"/>
        <v>6934.69</v>
      </c>
      <c r="L6" s="85">
        <v>1000</v>
      </c>
      <c r="M6" s="68" t="s">
        <v>38</v>
      </c>
      <c r="N6" s="86">
        <v>225.42</v>
      </c>
      <c r="O6" s="68" t="s">
        <v>37</v>
      </c>
    </row>
    <row r="7" spans="1:15" ht="12.95" customHeight="1" x14ac:dyDescent="0.25">
      <c r="A7" s="8"/>
      <c r="B7" s="11" t="s">
        <v>36</v>
      </c>
      <c r="C7" s="10"/>
      <c r="D7" s="10"/>
      <c r="E7" s="173" t="s">
        <v>16</v>
      </c>
      <c r="F7" s="173"/>
      <c r="G7" s="173"/>
      <c r="H7" s="91">
        <v>0</v>
      </c>
      <c r="I7" s="91">
        <v>0</v>
      </c>
      <c r="J7" s="91">
        <v>0</v>
      </c>
      <c r="K7" s="69"/>
      <c r="M7" s="68" t="s">
        <v>39</v>
      </c>
      <c r="N7" s="87">
        <v>774.58</v>
      </c>
    </row>
    <row r="8" spans="1:15" ht="12.95" customHeight="1" x14ac:dyDescent="0.25">
      <c r="A8" s="8"/>
      <c r="B8" s="12"/>
      <c r="C8" s="10"/>
      <c r="D8" s="10"/>
      <c r="E8" s="174" t="s">
        <v>17</v>
      </c>
      <c r="F8" s="174"/>
      <c r="G8" s="174"/>
      <c r="H8" s="91">
        <v>0</v>
      </c>
      <c r="I8" s="91">
        <v>0</v>
      </c>
      <c r="J8" s="91">
        <v>0</v>
      </c>
      <c r="N8" s="86">
        <f>SUM(N6:N7)</f>
        <v>1000</v>
      </c>
    </row>
    <row r="9" spans="1:15" ht="12.95" customHeight="1" x14ac:dyDescent="0.25">
      <c r="A9" s="14"/>
      <c r="B9" s="15"/>
      <c r="C9" s="16"/>
      <c r="D9" s="16"/>
      <c r="E9" s="174" t="s">
        <v>18</v>
      </c>
      <c r="F9" s="174"/>
      <c r="G9" s="174"/>
      <c r="H9" s="92">
        <f>H6-H7-H8</f>
        <v>2266.4899999999998</v>
      </c>
      <c r="I9" s="92">
        <f t="shared" ref="I9:J9" si="1">I6-I7-I8</f>
        <v>4668.2</v>
      </c>
      <c r="J9" s="92">
        <f t="shared" si="1"/>
        <v>6934.69</v>
      </c>
    </row>
    <row r="10" spans="1:15" ht="12.95" customHeight="1" x14ac:dyDescent="0.25">
      <c r="A10" s="17" t="s">
        <v>19</v>
      </c>
      <c r="B10" s="18"/>
      <c r="C10" s="19"/>
      <c r="D10" s="19"/>
      <c r="E10" s="57"/>
      <c r="F10" s="30"/>
      <c r="G10" s="30"/>
      <c r="H10" s="58"/>
      <c r="I10" s="58"/>
      <c r="J10" s="59"/>
    </row>
    <row r="11" spans="1:15" ht="12.95" customHeight="1" x14ac:dyDescent="0.25">
      <c r="A11" s="154" t="s">
        <v>12</v>
      </c>
      <c r="B11" s="74" t="s">
        <v>54</v>
      </c>
      <c r="C11" s="108"/>
      <c r="D11" s="108"/>
      <c r="E11" s="108">
        <v>4343</v>
      </c>
      <c r="F11" s="108">
        <v>5222</v>
      </c>
      <c r="G11" s="71" t="s">
        <v>48</v>
      </c>
      <c r="H11" s="44">
        <v>123</v>
      </c>
      <c r="I11" s="46">
        <v>-5</v>
      </c>
      <c r="J11" s="78">
        <f t="shared" ref="J11:J57" si="2">H11+I11</f>
        <v>118</v>
      </c>
      <c r="K11" s="89"/>
    </row>
    <row r="12" spans="1:15" ht="12.95" customHeight="1" x14ac:dyDescent="0.25">
      <c r="A12" s="154"/>
      <c r="B12" s="109" t="s">
        <v>66</v>
      </c>
      <c r="C12" s="45"/>
      <c r="D12" s="45"/>
      <c r="E12" s="108">
        <v>3741</v>
      </c>
      <c r="F12" s="108">
        <v>5222</v>
      </c>
      <c r="G12" s="71" t="s">
        <v>49</v>
      </c>
      <c r="H12" s="44">
        <v>10</v>
      </c>
      <c r="I12" s="46">
        <v>5</v>
      </c>
      <c r="J12" s="78">
        <f t="shared" si="2"/>
        <v>15</v>
      </c>
      <c r="K12" s="89"/>
    </row>
    <row r="13" spans="1:15" ht="12.95" customHeight="1" x14ac:dyDescent="0.25">
      <c r="A13" s="154" t="s">
        <v>13</v>
      </c>
      <c r="B13" s="109" t="s">
        <v>55</v>
      </c>
      <c r="C13" s="45"/>
      <c r="D13" s="45"/>
      <c r="E13" s="108">
        <v>4379</v>
      </c>
      <c r="F13" s="108">
        <v>5133</v>
      </c>
      <c r="G13" s="71" t="s">
        <v>50</v>
      </c>
      <c r="H13" s="44">
        <v>1</v>
      </c>
      <c r="I13" s="46">
        <v>-1</v>
      </c>
      <c r="J13" s="78">
        <f t="shared" si="2"/>
        <v>0</v>
      </c>
      <c r="K13" s="89"/>
    </row>
    <row r="14" spans="1:15" ht="12.95" customHeight="1" x14ac:dyDescent="0.25">
      <c r="A14" s="154"/>
      <c r="B14" s="109" t="s">
        <v>63</v>
      </c>
      <c r="C14" s="45"/>
      <c r="D14" s="108"/>
      <c r="E14" s="108">
        <v>4379</v>
      </c>
      <c r="F14" s="108">
        <v>5175</v>
      </c>
      <c r="G14" s="71" t="s">
        <v>50</v>
      </c>
      <c r="H14" s="44">
        <v>12</v>
      </c>
      <c r="I14" s="46">
        <v>-1</v>
      </c>
      <c r="J14" s="78">
        <f t="shared" si="2"/>
        <v>11</v>
      </c>
      <c r="K14" s="89"/>
    </row>
    <row r="15" spans="1:15" ht="12.95" customHeight="1" x14ac:dyDescent="0.25">
      <c r="A15" s="154"/>
      <c r="B15" s="109" t="s">
        <v>56</v>
      </c>
      <c r="C15" s="45"/>
      <c r="D15" s="108"/>
      <c r="E15" s="108">
        <v>4379</v>
      </c>
      <c r="F15" s="108">
        <v>5137</v>
      </c>
      <c r="G15" s="71" t="s">
        <v>50</v>
      </c>
      <c r="H15" s="44">
        <v>3</v>
      </c>
      <c r="I15" s="46">
        <v>2</v>
      </c>
      <c r="J15" s="78">
        <f t="shared" si="2"/>
        <v>5</v>
      </c>
      <c r="K15" s="89"/>
    </row>
    <row r="16" spans="1:15" ht="12.95" customHeight="1" x14ac:dyDescent="0.25">
      <c r="A16" s="154" t="s">
        <v>14</v>
      </c>
      <c r="B16" s="109" t="s">
        <v>57</v>
      </c>
      <c r="C16" s="110"/>
      <c r="D16" s="95"/>
      <c r="E16" s="108">
        <v>4379</v>
      </c>
      <c r="F16" s="108">
        <v>5133</v>
      </c>
      <c r="G16" s="71" t="s">
        <v>51</v>
      </c>
      <c r="H16" s="44">
        <v>1</v>
      </c>
      <c r="I16" s="46">
        <v>-1</v>
      </c>
      <c r="J16" s="78">
        <f t="shared" si="2"/>
        <v>0</v>
      </c>
      <c r="K16" s="89"/>
    </row>
    <row r="17" spans="1:15" ht="12.95" customHeight="1" x14ac:dyDescent="0.25">
      <c r="A17" s="154"/>
      <c r="B17" s="109" t="s">
        <v>58</v>
      </c>
      <c r="C17" s="45"/>
      <c r="D17" s="108"/>
      <c r="E17" s="108">
        <v>4379</v>
      </c>
      <c r="F17" s="108">
        <v>5169</v>
      </c>
      <c r="G17" s="71" t="s">
        <v>51</v>
      </c>
      <c r="H17" s="44">
        <v>30</v>
      </c>
      <c r="I17" s="46">
        <v>-15</v>
      </c>
      <c r="J17" s="78">
        <f t="shared" si="2"/>
        <v>15</v>
      </c>
      <c r="K17" s="89"/>
    </row>
    <row r="18" spans="1:15" ht="12.95" customHeight="1" x14ac:dyDescent="0.25">
      <c r="A18" s="154"/>
      <c r="B18" s="109" t="s">
        <v>59</v>
      </c>
      <c r="C18" s="45"/>
      <c r="D18" s="108"/>
      <c r="E18" s="108">
        <v>4379</v>
      </c>
      <c r="F18" s="108">
        <v>5131</v>
      </c>
      <c r="G18" s="71" t="s">
        <v>51</v>
      </c>
      <c r="H18" s="44">
        <v>0.5</v>
      </c>
      <c r="I18" s="46">
        <v>1</v>
      </c>
      <c r="J18" s="78">
        <f t="shared" si="2"/>
        <v>1.5</v>
      </c>
      <c r="K18" s="89"/>
    </row>
    <row r="19" spans="1:15" ht="12.95" customHeight="1" x14ac:dyDescent="0.25">
      <c r="A19" s="154"/>
      <c r="B19" s="109" t="s">
        <v>60</v>
      </c>
      <c r="C19" s="108"/>
      <c r="D19" s="108"/>
      <c r="E19" s="108">
        <v>4379</v>
      </c>
      <c r="F19" s="108">
        <v>5139</v>
      </c>
      <c r="G19" s="71" t="s">
        <v>51</v>
      </c>
      <c r="H19" s="44">
        <v>2</v>
      </c>
      <c r="I19" s="46">
        <v>5</v>
      </c>
      <c r="J19" s="78">
        <f t="shared" si="2"/>
        <v>7</v>
      </c>
      <c r="K19" s="83"/>
      <c r="O19" s="105"/>
    </row>
    <row r="20" spans="1:15" ht="12.95" customHeight="1" x14ac:dyDescent="0.25">
      <c r="A20" s="154"/>
      <c r="B20" s="111" t="s">
        <v>64</v>
      </c>
      <c r="C20" s="73" t="s">
        <v>65</v>
      </c>
      <c r="D20" s="79"/>
      <c r="E20" s="79">
        <v>4379</v>
      </c>
      <c r="F20" s="79">
        <v>5172</v>
      </c>
      <c r="G20" s="90" t="s">
        <v>51</v>
      </c>
      <c r="H20" s="76">
        <v>0</v>
      </c>
      <c r="I20" s="96">
        <v>10</v>
      </c>
      <c r="J20" s="84">
        <f t="shared" si="2"/>
        <v>10</v>
      </c>
      <c r="K20" s="83"/>
      <c r="O20" s="105"/>
    </row>
    <row r="21" spans="1:15" ht="12.95" customHeight="1" x14ac:dyDescent="0.25">
      <c r="A21" s="154" t="s">
        <v>34</v>
      </c>
      <c r="B21" s="109" t="s">
        <v>61</v>
      </c>
      <c r="C21" s="45"/>
      <c r="D21" s="45"/>
      <c r="E21" s="108">
        <v>4379</v>
      </c>
      <c r="F21" s="108">
        <v>5171</v>
      </c>
      <c r="G21" s="71" t="s">
        <v>52</v>
      </c>
      <c r="H21" s="44">
        <v>3</v>
      </c>
      <c r="I21" s="46">
        <v>-1</v>
      </c>
      <c r="J21" s="78">
        <f t="shared" si="2"/>
        <v>2</v>
      </c>
      <c r="K21" s="89"/>
      <c r="O21" s="105"/>
    </row>
    <row r="22" spans="1:15" ht="12.95" customHeight="1" x14ac:dyDescent="0.25">
      <c r="A22" s="154"/>
      <c r="B22" s="109" t="s">
        <v>62</v>
      </c>
      <c r="C22" s="45"/>
      <c r="D22" s="72"/>
      <c r="E22" s="108">
        <v>4379</v>
      </c>
      <c r="F22" s="108">
        <v>5131</v>
      </c>
      <c r="G22" s="71" t="s">
        <v>52</v>
      </c>
      <c r="H22" s="44">
        <v>0.5</v>
      </c>
      <c r="I22" s="46">
        <v>1</v>
      </c>
      <c r="J22" s="78">
        <f t="shared" si="2"/>
        <v>1.5</v>
      </c>
      <c r="K22" s="89"/>
      <c r="O22" s="105"/>
    </row>
    <row r="23" spans="1:15" ht="12.95" customHeight="1" x14ac:dyDescent="0.25">
      <c r="A23" s="154" t="s">
        <v>40</v>
      </c>
      <c r="B23" s="109" t="s">
        <v>133</v>
      </c>
      <c r="C23" s="108"/>
      <c r="D23" s="108">
        <v>13024</v>
      </c>
      <c r="E23" s="108">
        <v>4329</v>
      </c>
      <c r="F23" s="108">
        <v>5139</v>
      </c>
      <c r="G23" s="71" t="s">
        <v>53</v>
      </c>
      <c r="H23" s="44">
        <v>10</v>
      </c>
      <c r="I23" s="46">
        <v>-10</v>
      </c>
      <c r="J23" s="78">
        <f t="shared" si="2"/>
        <v>0</v>
      </c>
      <c r="K23" s="89"/>
      <c r="O23" s="105"/>
    </row>
    <row r="24" spans="1:15" ht="12.95" customHeight="1" x14ac:dyDescent="0.25">
      <c r="A24" s="154"/>
      <c r="B24" s="109" t="s">
        <v>134</v>
      </c>
      <c r="C24" s="108"/>
      <c r="D24" s="108">
        <v>13024</v>
      </c>
      <c r="E24" s="108">
        <v>4329</v>
      </c>
      <c r="F24" s="108">
        <v>5162</v>
      </c>
      <c r="G24" s="71" t="s">
        <v>53</v>
      </c>
      <c r="H24" s="44">
        <v>10</v>
      </c>
      <c r="I24" s="46">
        <v>10</v>
      </c>
      <c r="J24" s="78">
        <f t="shared" si="2"/>
        <v>20</v>
      </c>
      <c r="K24" s="89"/>
    </row>
    <row r="25" spans="1:15" ht="12.95" customHeight="1" x14ac:dyDescent="0.25">
      <c r="A25" s="155" t="s">
        <v>42</v>
      </c>
      <c r="B25" s="72" t="s">
        <v>68</v>
      </c>
      <c r="C25" s="98"/>
      <c r="D25" s="97"/>
      <c r="E25" s="97">
        <v>4399</v>
      </c>
      <c r="F25" s="97">
        <v>5222</v>
      </c>
      <c r="G25" s="71" t="s">
        <v>67</v>
      </c>
      <c r="H25" s="44">
        <v>73.900000000000006</v>
      </c>
      <c r="I25" s="46">
        <v>-40</v>
      </c>
      <c r="J25" s="78">
        <f t="shared" si="2"/>
        <v>33.900000000000006</v>
      </c>
      <c r="K25" s="47"/>
    </row>
    <row r="26" spans="1:15" ht="12.95" customHeight="1" x14ac:dyDescent="0.25">
      <c r="A26" s="156"/>
      <c r="B26" s="113" t="s">
        <v>137</v>
      </c>
      <c r="C26" s="73" t="s">
        <v>65</v>
      </c>
      <c r="D26" s="79"/>
      <c r="E26" s="79">
        <v>3545</v>
      </c>
      <c r="F26" s="79">
        <v>5222</v>
      </c>
      <c r="G26" s="90" t="s">
        <v>70</v>
      </c>
      <c r="H26" s="76">
        <v>0</v>
      </c>
      <c r="I26" s="96">
        <v>20</v>
      </c>
      <c r="J26" s="84">
        <f t="shared" si="2"/>
        <v>20</v>
      </c>
      <c r="K26" s="47"/>
    </row>
    <row r="27" spans="1:15" ht="12.95" customHeight="1" x14ac:dyDescent="0.25">
      <c r="A27" s="156"/>
      <c r="B27" s="113" t="s">
        <v>138</v>
      </c>
      <c r="C27" s="73" t="s">
        <v>65</v>
      </c>
      <c r="D27" s="114"/>
      <c r="E27" s="115">
        <v>4351</v>
      </c>
      <c r="F27" s="115">
        <v>5221</v>
      </c>
      <c r="G27" s="90" t="s">
        <v>69</v>
      </c>
      <c r="H27" s="116">
        <v>0</v>
      </c>
      <c r="I27" s="117">
        <v>20</v>
      </c>
      <c r="J27" s="84">
        <f t="shared" si="2"/>
        <v>20</v>
      </c>
      <c r="K27" s="47"/>
    </row>
    <row r="28" spans="1:15" ht="12.95" customHeight="1" x14ac:dyDescent="0.25">
      <c r="A28" s="155" t="s">
        <v>43</v>
      </c>
      <c r="B28" s="121" t="s">
        <v>73</v>
      </c>
      <c r="C28" s="99"/>
      <c r="D28" s="99"/>
      <c r="E28" s="112">
        <v>3113</v>
      </c>
      <c r="F28" s="112">
        <v>5139</v>
      </c>
      <c r="G28" s="71"/>
      <c r="H28" s="44">
        <v>5</v>
      </c>
      <c r="I28" s="46">
        <v>-5</v>
      </c>
      <c r="J28" s="78">
        <f t="shared" si="2"/>
        <v>0</v>
      </c>
      <c r="K28" s="47"/>
    </row>
    <row r="29" spans="1:15" ht="12.95" customHeight="1" x14ac:dyDescent="0.25">
      <c r="A29" s="156"/>
      <c r="B29" s="120" t="s">
        <v>74</v>
      </c>
      <c r="C29" s="73" t="s">
        <v>65</v>
      </c>
      <c r="D29" s="100"/>
      <c r="E29" s="79">
        <v>3113</v>
      </c>
      <c r="F29" s="79">
        <v>5136</v>
      </c>
      <c r="G29" s="90"/>
      <c r="H29" s="76">
        <v>0</v>
      </c>
      <c r="I29" s="96">
        <v>1</v>
      </c>
      <c r="J29" s="84">
        <f t="shared" si="2"/>
        <v>1</v>
      </c>
      <c r="K29" s="47"/>
    </row>
    <row r="30" spans="1:15" ht="12.95" customHeight="1" x14ac:dyDescent="0.25">
      <c r="A30" s="156"/>
      <c r="B30" s="121" t="s">
        <v>75</v>
      </c>
      <c r="C30" s="99"/>
      <c r="D30" s="99"/>
      <c r="E30" s="112">
        <v>3113</v>
      </c>
      <c r="F30" s="112">
        <v>5169</v>
      </c>
      <c r="G30" s="71"/>
      <c r="H30" s="44">
        <v>566</v>
      </c>
      <c r="I30" s="46">
        <v>4</v>
      </c>
      <c r="J30" s="78">
        <f t="shared" si="2"/>
        <v>570</v>
      </c>
      <c r="K30" s="47"/>
    </row>
    <row r="31" spans="1:15" ht="12.95" customHeight="1" x14ac:dyDescent="0.25">
      <c r="A31" s="156"/>
      <c r="B31" s="121" t="s">
        <v>75</v>
      </c>
      <c r="C31" s="99"/>
      <c r="D31" s="99"/>
      <c r="E31" s="112">
        <v>2141</v>
      </c>
      <c r="F31" s="112">
        <v>5169</v>
      </c>
      <c r="G31" s="71"/>
      <c r="H31" s="44">
        <v>30</v>
      </c>
      <c r="I31" s="46">
        <v>-30</v>
      </c>
      <c r="J31" s="78">
        <f t="shared" si="2"/>
        <v>0</v>
      </c>
      <c r="K31" s="47"/>
    </row>
    <row r="32" spans="1:15" ht="12.95" customHeight="1" x14ac:dyDescent="0.25">
      <c r="A32" s="156"/>
      <c r="B32" s="121" t="s">
        <v>76</v>
      </c>
      <c r="C32" s="99"/>
      <c r="D32" s="99"/>
      <c r="E32" s="112">
        <v>2141</v>
      </c>
      <c r="F32" s="112">
        <v>5494</v>
      </c>
      <c r="G32" s="71"/>
      <c r="H32" s="44">
        <v>20</v>
      </c>
      <c r="I32" s="46">
        <v>-20</v>
      </c>
      <c r="J32" s="78">
        <f t="shared" si="2"/>
        <v>0</v>
      </c>
      <c r="K32" s="47"/>
    </row>
    <row r="33" spans="1:14" ht="12.95" customHeight="1" x14ac:dyDescent="0.25">
      <c r="A33" s="156"/>
      <c r="B33" s="120" t="s">
        <v>77</v>
      </c>
      <c r="C33" s="73" t="s">
        <v>65</v>
      </c>
      <c r="D33" s="100"/>
      <c r="E33" s="79">
        <v>2141</v>
      </c>
      <c r="F33" s="79">
        <v>5194</v>
      </c>
      <c r="G33" s="90"/>
      <c r="H33" s="76">
        <v>0</v>
      </c>
      <c r="I33" s="96">
        <v>50</v>
      </c>
      <c r="J33" s="84">
        <f t="shared" si="2"/>
        <v>50</v>
      </c>
      <c r="K33" s="47"/>
      <c r="N33" s="47"/>
    </row>
    <row r="34" spans="1:14" ht="12.95" customHeight="1" x14ac:dyDescent="0.25">
      <c r="A34" s="156"/>
      <c r="B34" s="121" t="s">
        <v>78</v>
      </c>
      <c r="C34" s="99"/>
      <c r="D34" s="99"/>
      <c r="E34" s="112">
        <v>3419</v>
      </c>
      <c r="F34" s="112">
        <v>5222</v>
      </c>
      <c r="G34" s="71" t="s">
        <v>71</v>
      </c>
      <c r="H34" s="44">
        <v>0.4</v>
      </c>
      <c r="I34" s="46">
        <v>9.7769999999999992</v>
      </c>
      <c r="J34" s="78">
        <f t="shared" si="2"/>
        <v>10.177</v>
      </c>
      <c r="K34" s="47"/>
    </row>
    <row r="35" spans="1:14" ht="12.95" customHeight="1" x14ac:dyDescent="0.25">
      <c r="A35" s="157"/>
      <c r="B35" s="121" t="s">
        <v>79</v>
      </c>
      <c r="C35" s="122"/>
      <c r="D35" s="99"/>
      <c r="E35" s="112">
        <v>3419</v>
      </c>
      <c r="F35" s="112">
        <v>5222</v>
      </c>
      <c r="G35" s="71" t="s">
        <v>72</v>
      </c>
      <c r="H35" s="44">
        <v>5159.2</v>
      </c>
      <c r="I35" s="46">
        <v>-9.7769999999999992</v>
      </c>
      <c r="J35" s="78">
        <f t="shared" si="2"/>
        <v>5149.4229999999998</v>
      </c>
      <c r="K35" s="47"/>
    </row>
    <row r="36" spans="1:14" ht="12.95" customHeight="1" x14ac:dyDescent="0.25">
      <c r="A36" s="156" t="s">
        <v>92</v>
      </c>
      <c r="B36" s="98" t="s">
        <v>83</v>
      </c>
      <c r="C36" s="93"/>
      <c r="D36" s="93"/>
      <c r="E36" s="118">
        <v>3613</v>
      </c>
      <c r="F36" s="118">
        <v>5171</v>
      </c>
      <c r="G36" s="106" t="s">
        <v>84</v>
      </c>
      <c r="H36" s="44">
        <v>2349</v>
      </c>
      <c r="I36" s="46">
        <v>1020</v>
      </c>
      <c r="J36" s="78">
        <f t="shared" si="2"/>
        <v>3369</v>
      </c>
      <c r="K36" s="47"/>
    </row>
    <row r="37" spans="1:14" ht="12.95" customHeight="1" x14ac:dyDescent="0.25">
      <c r="A37" s="156"/>
      <c r="B37" s="98" t="s">
        <v>82</v>
      </c>
      <c r="C37" s="93"/>
      <c r="D37" s="93"/>
      <c r="E37" s="118">
        <v>3612</v>
      </c>
      <c r="F37" s="118">
        <v>5171</v>
      </c>
      <c r="G37" s="106" t="s">
        <v>81</v>
      </c>
      <c r="H37" s="44">
        <v>6415</v>
      </c>
      <c r="I37" s="46">
        <v>1000</v>
      </c>
      <c r="J37" s="78">
        <f t="shared" si="2"/>
        <v>7415</v>
      </c>
      <c r="K37" s="47"/>
    </row>
    <row r="38" spans="1:14" ht="12.95" customHeight="1" x14ac:dyDescent="0.25">
      <c r="A38" s="155" t="s">
        <v>93</v>
      </c>
      <c r="B38" s="98" t="s">
        <v>123</v>
      </c>
      <c r="C38" s="93"/>
      <c r="D38" s="93"/>
      <c r="E38" s="127">
        <v>2212</v>
      </c>
      <c r="F38" s="127">
        <v>5169</v>
      </c>
      <c r="G38" s="106" t="s">
        <v>86</v>
      </c>
      <c r="H38" s="44">
        <v>8128.44</v>
      </c>
      <c r="I38" s="46">
        <v>800</v>
      </c>
      <c r="J38" s="78">
        <f t="shared" si="2"/>
        <v>8928.4399999999987</v>
      </c>
      <c r="K38" s="47"/>
    </row>
    <row r="39" spans="1:14" ht="12.95" customHeight="1" x14ac:dyDescent="0.25">
      <c r="A39" s="156"/>
      <c r="B39" s="98" t="s">
        <v>124</v>
      </c>
      <c r="C39" s="93"/>
      <c r="D39" s="93"/>
      <c r="E39" s="127">
        <v>2219</v>
      </c>
      <c r="F39" s="127">
        <v>5171</v>
      </c>
      <c r="G39" s="106" t="s">
        <v>86</v>
      </c>
      <c r="H39" s="44">
        <v>2806.67</v>
      </c>
      <c r="I39" s="46">
        <v>200</v>
      </c>
      <c r="J39" s="78">
        <f t="shared" si="2"/>
        <v>3006.67</v>
      </c>
      <c r="K39" s="47"/>
    </row>
    <row r="40" spans="1:14" ht="12.95" customHeight="1" x14ac:dyDescent="0.25">
      <c r="A40" s="156"/>
      <c r="B40" s="98" t="s">
        <v>125</v>
      </c>
      <c r="C40" s="93"/>
      <c r="D40" s="93"/>
      <c r="E40" s="127">
        <v>2229</v>
      </c>
      <c r="F40" s="127">
        <v>5171</v>
      </c>
      <c r="G40" s="106" t="s">
        <v>86</v>
      </c>
      <c r="H40" s="44">
        <v>880.11</v>
      </c>
      <c r="I40" s="46">
        <v>100</v>
      </c>
      <c r="J40" s="78">
        <f t="shared" si="2"/>
        <v>980.11</v>
      </c>
      <c r="K40" s="47"/>
    </row>
    <row r="41" spans="1:14" ht="12.95" customHeight="1" x14ac:dyDescent="0.25">
      <c r="A41" s="156"/>
      <c r="B41" s="98" t="s">
        <v>126</v>
      </c>
      <c r="C41" s="93"/>
      <c r="D41" s="93"/>
      <c r="E41" s="127">
        <v>2341</v>
      </c>
      <c r="F41" s="127">
        <v>5171</v>
      </c>
      <c r="G41" s="106" t="s">
        <v>86</v>
      </c>
      <c r="H41" s="44">
        <v>544</v>
      </c>
      <c r="I41" s="46">
        <v>100</v>
      </c>
      <c r="J41" s="78">
        <f t="shared" si="2"/>
        <v>644</v>
      </c>
      <c r="K41" s="47"/>
    </row>
    <row r="42" spans="1:14" ht="12.95" customHeight="1" x14ac:dyDescent="0.25">
      <c r="A42" s="156"/>
      <c r="B42" s="98" t="s">
        <v>127</v>
      </c>
      <c r="C42" s="93"/>
      <c r="D42" s="93"/>
      <c r="E42" s="127">
        <v>3631</v>
      </c>
      <c r="F42" s="127">
        <v>5169</v>
      </c>
      <c r="G42" s="106" t="s">
        <v>86</v>
      </c>
      <c r="H42" s="44">
        <v>515.1</v>
      </c>
      <c r="I42" s="46">
        <v>50</v>
      </c>
      <c r="J42" s="78">
        <f t="shared" si="2"/>
        <v>565.1</v>
      </c>
      <c r="K42" s="47"/>
    </row>
    <row r="43" spans="1:14" ht="12.95" customHeight="1" x14ac:dyDescent="0.25">
      <c r="A43" s="156"/>
      <c r="B43" s="98" t="s">
        <v>128</v>
      </c>
      <c r="C43" s="93"/>
      <c r="D43" s="93"/>
      <c r="E43" s="127">
        <v>3721</v>
      </c>
      <c r="F43" s="127">
        <v>5169</v>
      </c>
      <c r="G43" s="106" t="s">
        <v>86</v>
      </c>
      <c r="H43" s="44">
        <v>643.12</v>
      </c>
      <c r="I43" s="46">
        <v>100</v>
      </c>
      <c r="J43" s="78">
        <f t="shared" si="2"/>
        <v>743.12</v>
      </c>
      <c r="K43" s="47"/>
    </row>
    <row r="44" spans="1:14" ht="12.95" customHeight="1" x14ac:dyDescent="0.25">
      <c r="A44" s="156"/>
      <c r="B44" s="98" t="s">
        <v>129</v>
      </c>
      <c r="C44" s="93"/>
      <c r="D44" s="93"/>
      <c r="E44" s="127">
        <v>3722</v>
      </c>
      <c r="F44" s="127">
        <v>5169</v>
      </c>
      <c r="G44" s="106" t="s">
        <v>86</v>
      </c>
      <c r="H44" s="44">
        <v>15088.44</v>
      </c>
      <c r="I44" s="46">
        <v>400</v>
      </c>
      <c r="J44" s="78">
        <f t="shared" si="2"/>
        <v>15488.44</v>
      </c>
      <c r="K44" s="47"/>
    </row>
    <row r="45" spans="1:14" ht="12.95" customHeight="1" x14ac:dyDescent="0.25">
      <c r="A45" s="156"/>
      <c r="B45" s="98" t="s">
        <v>130</v>
      </c>
      <c r="C45" s="93"/>
      <c r="D45" s="93"/>
      <c r="E45" s="127">
        <v>3724</v>
      </c>
      <c r="F45" s="127">
        <v>5169</v>
      </c>
      <c r="G45" s="106" t="s">
        <v>86</v>
      </c>
      <c r="H45" s="44">
        <v>250</v>
      </c>
      <c r="I45" s="46">
        <v>50</v>
      </c>
      <c r="J45" s="78">
        <f t="shared" si="2"/>
        <v>300</v>
      </c>
      <c r="K45" s="47"/>
    </row>
    <row r="46" spans="1:14" ht="12.95" customHeight="1" x14ac:dyDescent="0.25">
      <c r="A46" s="157"/>
      <c r="B46" s="98" t="s">
        <v>131</v>
      </c>
      <c r="C46" s="93"/>
      <c r="D46" s="93"/>
      <c r="E46" s="127">
        <v>3745</v>
      </c>
      <c r="F46" s="127">
        <v>5171</v>
      </c>
      <c r="G46" s="106" t="s">
        <v>86</v>
      </c>
      <c r="H46" s="44">
        <v>17087.169999999998</v>
      </c>
      <c r="I46" s="46">
        <v>2200</v>
      </c>
      <c r="J46" s="78">
        <f t="shared" si="2"/>
        <v>19287.169999999998</v>
      </c>
      <c r="K46" s="47"/>
    </row>
    <row r="47" spans="1:14" ht="12.95" customHeight="1" x14ac:dyDescent="0.25">
      <c r="A47" s="154" t="s">
        <v>94</v>
      </c>
      <c r="B47" s="147" t="s">
        <v>95</v>
      </c>
      <c r="C47" s="73" t="s">
        <v>65</v>
      </c>
      <c r="D47" s="90"/>
      <c r="E47" s="79">
        <v>2212</v>
      </c>
      <c r="F47" s="79">
        <v>5171</v>
      </c>
      <c r="G47" s="90" t="s">
        <v>87</v>
      </c>
      <c r="H47" s="76">
        <v>0</v>
      </c>
      <c r="I47" s="96">
        <v>20</v>
      </c>
      <c r="J47" s="84">
        <f t="shared" si="2"/>
        <v>20</v>
      </c>
      <c r="K47" s="47"/>
    </row>
    <row r="48" spans="1:14" ht="12.95" customHeight="1" x14ac:dyDescent="0.25">
      <c r="A48" s="154"/>
      <c r="B48" s="98" t="s">
        <v>96</v>
      </c>
      <c r="C48" s="45"/>
      <c r="D48" s="71"/>
      <c r="E48" s="130">
        <v>2229</v>
      </c>
      <c r="F48" s="130">
        <v>5171</v>
      </c>
      <c r="G48" s="71" t="s">
        <v>87</v>
      </c>
      <c r="H48" s="44">
        <v>10</v>
      </c>
      <c r="I48" s="46">
        <v>5</v>
      </c>
      <c r="J48" s="78">
        <f t="shared" si="2"/>
        <v>15</v>
      </c>
      <c r="K48" s="47"/>
    </row>
    <row r="49" spans="1:16" ht="12.95" customHeight="1" x14ac:dyDescent="0.25">
      <c r="A49" s="154"/>
      <c r="B49" s="147" t="s">
        <v>97</v>
      </c>
      <c r="C49" s="73" t="s">
        <v>65</v>
      </c>
      <c r="D49" s="90"/>
      <c r="E49" s="79">
        <v>3111</v>
      </c>
      <c r="F49" s="79">
        <v>5137</v>
      </c>
      <c r="G49" s="90" t="s">
        <v>87</v>
      </c>
      <c r="H49" s="76">
        <v>0</v>
      </c>
      <c r="I49" s="96">
        <v>20</v>
      </c>
      <c r="J49" s="84">
        <f t="shared" si="2"/>
        <v>20</v>
      </c>
      <c r="K49" s="47"/>
    </row>
    <row r="50" spans="1:16" ht="12.95" customHeight="1" x14ac:dyDescent="0.25">
      <c r="A50" s="154"/>
      <c r="B50" s="88" t="s">
        <v>98</v>
      </c>
      <c r="C50" s="73" t="s">
        <v>65</v>
      </c>
      <c r="D50" s="90"/>
      <c r="E50" s="79">
        <v>3111</v>
      </c>
      <c r="F50" s="79">
        <v>5169</v>
      </c>
      <c r="G50" s="90" t="s">
        <v>87</v>
      </c>
      <c r="H50" s="76">
        <v>0</v>
      </c>
      <c r="I50" s="96">
        <v>50</v>
      </c>
      <c r="J50" s="84">
        <f t="shared" si="2"/>
        <v>50</v>
      </c>
      <c r="K50" s="47"/>
    </row>
    <row r="51" spans="1:16" ht="12.95" customHeight="1" x14ac:dyDescent="0.25">
      <c r="A51" s="154"/>
      <c r="B51" s="88" t="s">
        <v>99</v>
      </c>
      <c r="C51" s="73" t="s">
        <v>65</v>
      </c>
      <c r="D51" s="90"/>
      <c r="E51" s="79">
        <v>3111</v>
      </c>
      <c r="F51" s="79">
        <v>5171</v>
      </c>
      <c r="G51" s="90" t="s">
        <v>87</v>
      </c>
      <c r="H51" s="76">
        <v>0</v>
      </c>
      <c r="I51" s="96">
        <v>70</v>
      </c>
      <c r="J51" s="76">
        <f t="shared" si="2"/>
        <v>70</v>
      </c>
      <c r="K51" s="47"/>
    </row>
    <row r="52" spans="1:16" ht="12.95" customHeight="1" x14ac:dyDescent="0.25">
      <c r="A52" s="154"/>
      <c r="B52" s="88" t="s">
        <v>101</v>
      </c>
      <c r="C52" s="73" t="s">
        <v>65</v>
      </c>
      <c r="D52" s="90"/>
      <c r="E52" s="79">
        <v>3113</v>
      </c>
      <c r="F52" s="79">
        <v>5171</v>
      </c>
      <c r="G52" s="90" t="s">
        <v>87</v>
      </c>
      <c r="H52" s="76">
        <v>0</v>
      </c>
      <c r="I52" s="96">
        <v>15</v>
      </c>
      <c r="J52" s="76">
        <f t="shared" si="2"/>
        <v>15</v>
      </c>
      <c r="K52" s="47"/>
    </row>
    <row r="53" spans="1:16" ht="12.95" customHeight="1" x14ac:dyDescent="0.25">
      <c r="A53" s="154"/>
      <c r="B53" s="74" t="s">
        <v>102</v>
      </c>
      <c r="C53" s="45"/>
      <c r="D53" s="71"/>
      <c r="E53" s="130">
        <v>3113</v>
      </c>
      <c r="F53" s="130">
        <v>5421</v>
      </c>
      <c r="G53" s="71" t="s">
        <v>87</v>
      </c>
      <c r="H53" s="44">
        <v>25</v>
      </c>
      <c r="I53" s="46">
        <v>10</v>
      </c>
      <c r="J53" s="44">
        <f t="shared" si="2"/>
        <v>35</v>
      </c>
      <c r="K53" s="47"/>
    </row>
    <row r="54" spans="1:16" s="103" customFormat="1" ht="12.95" customHeight="1" x14ac:dyDescent="0.25">
      <c r="A54" s="154"/>
      <c r="B54" s="88" t="s">
        <v>103</v>
      </c>
      <c r="C54" s="73" t="s">
        <v>65</v>
      </c>
      <c r="D54" s="90"/>
      <c r="E54" s="79">
        <v>5512</v>
      </c>
      <c r="F54" s="79">
        <v>5171</v>
      </c>
      <c r="G54" s="90" t="s">
        <v>87</v>
      </c>
      <c r="H54" s="76">
        <v>0</v>
      </c>
      <c r="I54" s="96">
        <v>5</v>
      </c>
      <c r="J54" s="76">
        <f t="shared" si="2"/>
        <v>5</v>
      </c>
      <c r="L54" s="104"/>
      <c r="M54" s="104"/>
      <c r="N54" s="104"/>
      <c r="O54" s="104"/>
      <c r="P54" s="104"/>
    </row>
    <row r="55" spans="1:16" s="103" customFormat="1" ht="12.95" customHeight="1" x14ac:dyDescent="0.25">
      <c r="A55" s="154"/>
      <c r="B55" s="88" t="s">
        <v>135</v>
      </c>
      <c r="C55" s="73" t="s">
        <v>65</v>
      </c>
      <c r="D55" s="90"/>
      <c r="E55" s="79">
        <v>6171</v>
      </c>
      <c r="F55" s="79">
        <v>5192</v>
      </c>
      <c r="G55" s="90" t="s">
        <v>87</v>
      </c>
      <c r="H55" s="76">
        <v>0</v>
      </c>
      <c r="I55" s="96">
        <v>5</v>
      </c>
      <c r="J55" s="76">
        <f t="shared" si="2"/>
        <v>5</v>
      </c>
      <c r="L55" s="104"/>
      <c r="M55" s="104"/>
      <c r="N55" s="104"/>
      <c r="O55" s="104"/>
      <c r="P55" s="104"/>
    </row>
    <row r="56" spans="1:16" s="103" customFormat="1" ht="12.95" customHeight="1" x14ac:dyDescent="0.25">
      <c r="A56" s="155" t="s">
        <v>44</v>
      </c>
      <c r="B56" s="88" t="s">
        <v>91</v>
      </c>
      <c r="C56" s="73" t="s">
        <v>65</v>
      </c>
      <c r="D56" s="90"/>
      <c r="E56" s="79">
        <v>1036</v>
      </c>
      <c r="F56" s="79">
        <v>5169</v>
      </c>
      <c r="G56" s="90"/>
      <c r="H56" s="76">
        <v>0</v>
      </c>
      <c r="I56" s="96">
        <v>113.64</v>
      </c>
      <c r="J56" s="76">
        <f t="shared" si="2"/>
        <v>113.64</v>
      </c>
      <c r="L56" s="104"/>
      <c r="M56" s="104"/>
      <c r="N56" s="104"/>
      <c r="O56" s="104"/>
      <c r="P56" s="104"/>
    </row>
    <row r="57" spans="1:16" s="103" customFormat="1" ht="12.95" customHeight="1" x14ac:dyDescent="0.25">
      <c r="A57" s="157"/>
      <c r="B57" s="74" t="s">
        <v>89</v>
      </c>
      <c r="C57" s="45"/>
      <c r="D57" s="71"/>
      <c r="E57" s="130">
        <v>6171</v>
      </c>
      <c r="F57" s="130">
        <v>5362</v>
      </c>
      <c r="G57" s="71" t="s">
        <v>88</v>
      </c>
      <c r="H57" s="44">
        <v>1729.5</v>
      </c>
      <c r="I57" s="46">
        <v>284.56</v>
      </c>
      <c r="J57" s="44">
        <f t="shared" si="2"/>
        <v>2014.06</v>
      </c>
      <c r="L57" s="104"/>
      <c r="M57" s="104"/>
      <c r="N57" s="104"/>
      <c r="O57" s="104"/>
      <c r="P57" s="104"/>
    </row>
    <row r="58" spans="1:16" s="103" customFormat="1" ht="12.75" customHeight="1" x14ac:dyDescent="0.25">
      <c r="A58" s="154" t="s">
        <v>107</v>
      </c>
      <c r="B58" s="138" t="s">
        <v>108</v>
      </c>
      <c r="C58" s="134"/>
      <c r="D58" s="134"/>
      <c r="E58" s="127">
        <v>3639</v>
      </c>
      <c r="F58" s="127">
        <v>5166</v>
      </c>
      <c r="G58" s="106" t="s">
        <v>106</v>
      </c>
      <c r="H58" s="143">
        <v>1526</v>
      </c>
      <c r="I58" s="144">
        <v>250</v>
      </c>
      <c r="J58" s="66">
        <f t="shared" ref="J58" si="3">H58+I58</f>
        <v>1776</v>
      </c>
      <c r="L58" s="104"/>
      <c r="M58" s="104"/>
      <c r="N58" s="104"/>
      <c r="O58" s="104"/>
      <c r="P58" s="104"/>
    </row>
    <row r="59" spans="1:16" s="103" customFormat="1" ht="12.75" customHeight="1" x14ac:dyDescent="0.25">
      <c r="A59" s="154"/>
      <c r="B59" s="134" t="s">
        <v>109</v>
      </c>
      <c r="C59" s="134"/>
      <c r="D59" s="134"/>
      <c r="E59" s="127">
        <v>2219</v>
      </c>
      <c r="F59" s="127">
        <v>5171</v>
      </c>
      <c r="G59" s="127">
        <v>2416</v>
      </c>
      <c r="H59" s="143">
        <v>2500</v>
      </c>
      <c r="I59" s="144">
        <v>1000</v>
      </c>
      <c r="J59" s="66">
        <f>H59+I59</f>
        <v>3500</v>
      </c>
      <c r="L59" s="104"/>
      <c r="M59" s="104"/>
      <c r="N59" s="104"/>
      <c r="O59" s="104"/>
      <c r="P59" s="104"/>
    </row>
    <row r="60" spans="1:16" s="103" customFormat="1" ht="12.75" customHeight="1" x14ac:dyDescent="0.25">
      <c r="A60" s="154"/>
      <c r="B60" s="88" t="s">
        <v>110</v>
      </c>
      <c r="C60" s="73" t="s">
        <v>65</v>
      </c>
      <c r="D60" s="88"/>
      <c r="E60" s="79">
        <v>4350</v>
      </c>
      <c r="F60" s="79">
        <v>5171</v>
      </c>
      <c r="G60" s="79">
        <v>2336</v>
      </c>
      <c r="H60" s="145">
        <v>0</v>
      </c>
      <c r="I60" s="146">
        <v>85</v>
      </c>
      <c r="J60" s="84">
        <f t="shared" ref="J60" si="4">H60+I60</f>
        <v>85</v>
      </c>
      <c r="L60" s="104"/>
      <c r="M60" s="104"/>
      <c r="N60" s="104"/>
      <c r="O60" s="104"/>
      <c r="P60" s="104"/>
    </row>
    <row r="61" spans="1:16" ht="12.75" customHeight="1" x14ac:dyDescent="0.25">
      <c r="A61" s="14"/>
      <c r="B61" s="18"/>
      <c r="C61" s="19"/>
      <c r="D61" s="19"/>
      <c r="E61" s="151" t="s">
        <v>20</v>
      </c>
      <c r="F61" s="152"/>
      <c r="G61" s="153"/>
      <c r="H61" s="142">
        <f>SUM(H11:H60)</f>
        <v>66558.049999999988</v>
      </c>
      <c r="I61" s="142">
        <f>SUM(I11:I60)</f>
        <v>7953.2000000000007</v>
      </c>
      <c r="J61" s="142">
        <f>SUM(J11:J60)</f>
        <v>74511.249999999985</v>
      </c>
    </row>
    <row r="62" spans="1:16" ht="12.75" customHeight="1" x14ac:dyDescent="0.25">
      <c r="A62" s="41" t="s">
        <v>21</v>
      </c>
      <c r="B62" s="18"/>
      <c r="C62" s="19"/>
      <c r="D62" s="19"/>
      <c r="E62" s="20"/>
      <c r="F62" s="18"/>
      <c r="G62" s="18"/>
      <c r="H62" s="21"/>
      <c r="I62" s="21"/>
      <c r="J62" s="24"/>
    </row>
    <row r="63" spans="1:16" ht="12.75" customHeight="1" x14ac:dyDescent="0.25">
      <c r="A63" s="118" t="s">
        <v>12</v>
      </c>
      <c r="B63" s="124" t="s">
        <v>80</v>
      </c>
      <c r="C63" s="107"/>
      <c r="D63" s="107"/>
      <c r="E63" s="119">
        <v>3612</v>
      </c>
      <c r="F63" s="119">
        <v>6121</v>
      </c>
      <c r="G63" s="71" t="s">
        <v>81</v>
      </c>
      <c r="H63" s="101">
        <v>2020</v>
      </c>
      <c r="I63" s="94">
        <v>-2020</v>
      </c>
      <c r="J63" s="102">
        <f>H63+I63</f>
        <v>0</v>
      </c>
      <c r="K63" s="47"/>
    </row>
    <row r="64" spans="1:16" ht="12.75" customHeight="1" x14ac:dyDescent="0.25">
      <c r="A64" s="149" t="s">
        <v>13</v>
      </c>
      <c r="B64" s="88" t="s">
        <v>100</v>
      </c>
      <c r="C64" s="73" t="s">
        <v>65</v>
      </c>
      <c r="D64" s="90"/>
      <c r="E64" s="79">
        <v>3111</v>
      </c>
      <c r="F64" s="79">
        <v>6122</v>
      </c>
      <c r="G64" s="90" t="s">
        <v>87</v>
      </c>
      <c r="H64" s="76">
        <v>0</v>
      </c>
      <c r="I64" s="96">
        <v>70</v>
      </c>
      <c r="J64" s="76">
        <f>H64+I64</f>
        <v>70</v>
      </c>
      <c r="K64" s="47"/>
    </row>
    <row r="65" spans="1:12" ht="12.75" customHeight="1" x14ac:dyDescent="0.25">
      <c r="A65" s="158" t="s">
        <v>14</v>
      </c>
      <c r="B65" s="134" t="s">
        <v>111</v>
      </c>
      <c r="C65" s="125"/>
      <c r="D65" s="126"/>
      <c r="E65" s="127">
        <v>3639</v>
      </c>
      <c r="F65" s="127">
        <v>6121</v>
      </c>
      <c r="G65" s="127">
        <v>2310</v>
      </c>
      <c r="H65" s="132">
        <v>165</v>
      </c>
      <c r="I65" s="23">
        <v>-165</v>
      </c>
      <c r="J65" s="133">
        <f t="shared" ref="J65:J72" si="5">H65+I65</f>
        <v>0</v>
      </c>
      <c r="K65" s="47"/>
      <c r="L65" s="77"/>
    </row>
    <row r="66" spans="1:12" ht="12.75" customHeight="1" x14ac:dyDescent="0.25">
      <c r="A66" s="159"/>
      <c r="B66" s="135" t="s">
        <v>112</v>
      </c>
      <c r="C66" s="125"/>
      <c r="D66" s="126"/>
      <c r="E66" s="127">
        <v>3421</v>
      </c>
      <c r="F66" s="127">
        <v>6121</v>
      </c>
      <c r="G66" s="106" t="s">
        <v>104</v>
      </c>
      <c r="H66" s="132">
        <v>20</v>
      </c>
      <c r="I66" s="23">
        <v>-20</v>
      </c>
      <c r="J66" s="133">
        <f t="shared" si="5"/>
        <v>0</v>
      </c>
      <c r="K66" s="47"/>
      <c r="L66" s="77"/>
    </row>
    <row r="67" spans="1:12" ht="12.75" customHeight="1" x14ac:dyDescent="0.25">
      <c r="A67" s="159"/>
      <c r="B67" s="135" t="s">
        <v>113</v>
      </c>
      <c r="C67" s="125"/>
      <c r="D67" s="126"/>
      <c r="E67" s="127">
        <v>2212</v>
      </c>
      <c r="F67" s="127">
        <v>6121</v>
      </c>
      <c r="G67" s="127">
        <v>9324</v>
      </c>
      <c r="H67" s="132">
        <v>580</v>
      </c>
      <c r="I67" s="23">
        <v>-1</v>
      </c>
      <c r="J67" s="133">
        <f t="shared" si="5"/>
        <v>579</v>
      </c>
      <c r="K67" s="47"/>
      <c r="L67" s="77"/>
    </row>
    <row r="68" spans="1:12" ht="12.75" customHeight="1" x14ac:dyDescent="0.25">
      <c r="A68" s="159"/>
      <c r="B68" s="136" t="s">
        <v>114</v>
      </c>
      <c r="C68" s="125"/>
      <c r="D68" s="126"/>
      <c r="E68" s="127">
        <v>2221</v>
      </c>
      <c r="F68" s="127">
        <v>6121</v>
      </c>
      <c r="G68" s="127">
        <v>2433</v>
      </c>
      <c r="H68" s="132">
        <v>434.1</v>
      </c>
      <c r="I68" s="23">
        <v>186</v>
      </c>
      <c r="J68" s="133">
        <f t="shared" si="5"/>
        <v>620.1</v>
      </c>
      <c r="K68" s="47"/>
      <c r="L68" s="77"/>
    </row>
    <row r="69" spans="1:12" ht="12.75" customHeight="1" x14ac:dyDescent="0.25">
      <c r="A69" s="159"/>
      <c r="B69" s="134" t="s">
        <v>115</v>
      </c>
      <c r="C69" s="48"/>
      <c r="D69" s="48"/>
      <c r="E69" s="127">
        <v>2212</v>
      </c>
      <c r="F69" s="127">
        <v>6121</v>
      </c>
      <c r="G69" s="127">
        <v>2321</v>
      </c>
      <c r="H69" s="132">
        <v>210</v>
      </c>
      <c r="I69" s="23">
        <v>-17</v>
      </c>
      <c r="J69" s="133">
        <f t="shared" si="5"/>
        <v>193</v>
      </c>
      <c r="K69" s="47"/>
    </row>
    <row r="70" spans="1:12" ht="12.75" customHeight="1" x14ac:dyDescent="0.25">
      <c r="A70" s="159"/>
      <c r="B70" s="134" t="s">
        <v>116</v>
      </c>
      <c r="C70" s="48"/>
      <c r="D70" s="48"/>
      <c r="E70" s="127">
        <v>3429</v>
      </c>
      <c r="F70" s="127">
        <v>6121</v>
      </c>
      <c r="G70" s="127">
        <v>2303</v>
      </c>
      <c r="H70" s="132">
        <v>4313</v>
      </c>
      <c r="I70" s="23">
        <v>17</v>
      </c>
      <c r="J70" s="133">
        <f t="shared" si="5"/>
        <v>4330</v>
      </c>
      <c r="K70" s="47"/>
    </row>
    <row r="71" spans="1:12" ht="12.95" customHeight="1" x14ac:dyDescent="0.25">
      <c r="A71" s="159"/>
      <c r="B71" s="137" t="s">
        <v>117</v>
      </c>
      <c r="C71" s="107"/>
      <c r="D71" s="123"/>
      <c r="E71" s="129">
        <v>2219</v>
      </c>
      <c r="F71" s="129">
        <v>6121</v>
      </c>
      <c r="G71" s="129">
        <v>2098</v>
      </c>
      <c r="H71" s="139">
        <v>150</v>
      </c>
      <c r="I71" s="141">
        <v>-4</v>
      </c>
      <c r="J71" s="140">
        <f t="shared" si="5"/>
        <v>146</v>
      </c>
      <c r="K71" s="47"/>
    </row>
    <row r="72" spans="1:12" ht="12.95" customHeight="1" x14ac:dyDescent="0.25">
      <c r="A72" s="159"/>
      <c r="B72" s="138" t="s">
        <v>118</v>
      </c>
      <c r="C72" s="107"/>
      <c r="D72" s="123"/>
      <c r="E72" s="127">
        <v>5512</v>
      </c>
      <c r="F72" s="127">
        <v>6121</v>
      </c>
      <c r="G72" s="127">
        <v>2162</v>
      </c>
      <c r="H72" s="132">
        <v>886</v>
      </c>
      <c r="I72" s="23">
        <v>4</v>
      </c>
      <c r="J72" s="133">
        <f t="shared" si="5"/>
        <v>890</v>
      </c>
      <c r="K72" s="47"/>
    </row>
    <row r="73" spans="1:12" ht="12.95" customHeight="1" x14ac:dyDescent="0.25">
      <c r="A73" s="159"/>
      <c r="B73" s="138" t="s">
        <v>119</v>
      </c>
      <c r="C73" s="131"/>
      <c r="D73" s="131"/>
      <c r="E73" s="127">
        <v>2229</v>
      </c>
      <c r="F73" s="127">
        <v>6121</v>
      </c>
      <c r="G73" s="106" t="s">
        <v>105</v>
      </c>
      <c r="H73" s="132">
        <v>580.5</v>
      </c>
      <c r="I73" s="23">
        <v>-250</v>
      </c>
      <c r="J73" s="133">
        <f t="shared" ref="J73:J77" si="6">H73+I73</f>
        <v>330.5</v>
      </c>
      <c r="K73" s="47"/>
    </row>
    <row r="74" spans="1:12" ht="12.95" customHeight="1" x14ac:dyDescent="0.25">
      <c r="A74" s="159"/>
      <c r="B74" s="138" t="s">
        <v>120</v>
      </c>
      <c r="C74" s="131"/>
      <c r="D74" s="131"/>
      <c r="E74" s="127">
        <v>3631</v>
      </c>
      <c r="F74" s="127">
        <v>6121</v>
      </c>
      <c r="G74" s="127">
        <v>2403</v>
      </c>
      <c r="H74" s="132">
        <v>6000</v>
      </c>
      <c r="I74" s="23">
        <v>-2350</v>
      </c>
      <c r="J74" s="133">
        <f t="shared" si="6"/>
        <v>3650</v>
      </c>
      <c r="K74" s="47"/>
    </row>
    <row r="75" spans="1:12" ht="12.95" customHeight="1" x14ac:dyDescent="0.25">
      <c r="A75" s="159"/>
      <c r="B75" s="138" t="s">
        <v>121</v>
      </c>
      <c r="C75" s="131"/>
      <c r="D75" s="131"/>
      <c r="E75" s="127">
        <v>3314</v>
      </c>
      <c r="F75" s="127">
        <v>6121</v>
      </c>
      <c r="G75" s="127">
        <v>2203</v>
      </c>
      <c r="H75" s="132">
        <v>10539</v>
      </c>
      <c r="I75" s="23">
        <v>1350</v>
      </c>
      <c r="J75" s="133">
        <f t="shared" si="6"/>
        <v>11889</v>
      </c>
      <c r="K75" s="47"/>
    </row>
    <row r="76" spans="1:12" ht="12.95" customHeight="1" x14ac:dyDescent="0.25">
      <c r="A76" s="159"/>
      <c r="B76" s="131" t="s">
        <v>110</v>
      </c>
      <c r="C76" s="131"/>
      <c r="D76" s="131"/>
      <c r="E76" s="127">
        <v>4350</v>
      </c>
      <c r="F76" s="127">
        <v>6121</v>
      </c>
      <c r="G76" s="127">
        <v>2336</v>
      </c>
      <c r="H76" s="132">
        <v>43</v>
      </c>
      <c r="I76" s="23">
        <v>-43</v>
      </c>
      <c r="J76" s="133">
        <f t="shared" si="6"/>
        <v>0</v>
      </c>
      <c r="K76" s="47"/>
    </row>
    <row r="77" spans="1:12" ht="12.95" customHeight="1" x14ac:dyDescent="0.25">
      <c r="A77" s="160"/>
      <c r="B77" s="131" t="s">
        <v>122</v>
      </c>
      <c r="C77" s="131"/>
      <c r="D77" s="131"/>
      <c r="E77" s="127">
        <v>4350</v>
      </c>
      <c r="F77" s="127">
        <v>6121</v>
      </c>
      <c r="G77" s="127">
        <v>2400</v>
      </c>
      <c r="H77" s="132">
        <v>6095.5</v>
      </c>
      <c r="I77" s="23">
        <v>-42</v>
      </c>
      <c r="J77" s="133">
        <f t="shared" si="6"/>
        <v>6053.5</v>
      </c>
      <c r="K77" s="47"/>
    </row>
    <row r="78" spans="1:12" ht="12.95" customHeight="1" x14ac:dyDescent="0.25">
      <c r="A78" s="49"/>
      <c r="B78" s="50"/>
      <c r="C78" s="51"/>
      <c r="D78" s="51"/>
      <c r="E78" s="150" t="s">
        <v>22</v>
      </c>
      <c r="F78" s="150"/>
      <c r="G78" s="150"/>
      <c r="H78" s="39">
        <f>SUM(H63:H77)</f>
        <v>32036.1</v>
      </c>
      <c r="I78" s="39">
        <f t="shared" ref="I78:J78" si="7">SUM(I63:I77)</f>
        <v>-3285</v>
      </c>
      <c r="J78" s="39">
        <f t="shared" si="7"/>
        <v>28751.1</v>
      </c>
    </row>
    <row r="79" spans="1:12" ht="12.95" customHeight="1" x14ac:dyDescent="0.25">
      <c r="A79" s="52" t="s">
        <v>32</v>
      </c>
      <c r="B79" s="53"/>
      <c r="C79" s="54"/>
      <c r="D79" s="54"/>
      <c r="E79" s="55"/>
      <c r="F79" s="55"/>
      <c r="G79" s="55"/>
      <c r="H79" s="36"/>
      <c r="I79" s="37"/>
      <c r="J79" s="13"/>
    </row>
    <row r="80" spans="1:12" ht="12.95" customHeight="1" x14ac:dyDescent="0.25">
      <c r="A80" s="148" t="s">
        <v>12</v>
      </c>
      <c r="B80" s="74" t="s">
        <v>132</v>
      </c>
      <c r="C80" s="45"/>
      <c r="D80" s="48"/>
      <c r="E80" s="75"/>
      <c r="F80" s="71"/>
      <c r="G80" s="71"/>
      <c r="H80" s="44">
        <v>0</v>
      </c>
      <c r="I80" s="46">
        <v>0</v>
      </c>
      <c r="J80" s="44">
        <f>H80+I80</f>
        <v>0</v>
      </c>
    </row>
    <row r="81" spans="1:10" ht="12.95" customHeight="1" x14ac:dyDescent="0.25">
      <c r="A81" s="16"/>
      <c r="B81" s="15"/>
      <c r="C81" s="16"/>
      <c r="D81" s="16"/>
      <c r="E81" s="164" t="s">
        <v>33</v>
      </c>
      <c r="F81" s="165"/>
      <c r="G81" s="166"/>
      <c r="H81" s="56">
        <f>SUM(H80:H80)</f>
        <v>0</v>
      </c>
      <c r="I81" s="39">
        <f>SUM(I80:I80)</f>
        <v>0</v>
      </c>
      <c r="J81" s="56">
        <f>SUM(J80:J80)</f>
        <v>0</v>
      </c>
    </row>
    <row r="82" spans="1:10" ht="12.95" customHeight="1" x14ac:dyDescent="0.25">
      <c r="A82" s="16"/>
      <c r="B82" s="15"/>
      <c r="C82" s="16"/>
      <c r="D82" s="16"/>
      <c r="E82" s="25"/>
      <c r="F82" s="25"/>
      <c r="G82" s="26"/>
      <c r="H82" s="36"/>
      <c r="I82" s="37"/>
      <c r="J82" s="38"/>
    </row>
    <row r="83" spans="1:10" ht="12.95" customHeight="1" x14ac:dyDescent="0.25">
      <c r="A83" s="3"/>
      <c r="B83" s="81" t="s">
        <v>31</v>
      </c>
      <c r="C83" s="19"/>
      <c r="D83" s="19"/>
      <c r="E83" s="167" t="s">
        <v>15</v>
      </c>
      <c r="F83" s="168"/>
      <c r="G83" s="168"/>
      <c r="H83" s="169"/>
      <c r="I83" s="23">
        <f>I6</f>
        <v>4668.2</v>
      </c>
      <c r="J83" s="42"/>
    </row>
    <row r="84" spans="1:10" ht="12.95" customHeight="1" x14ac:dyDescent="0.25">
      <c r="A84" s="3"/>
      <c r="B84" s="82"/>
      <c r="C84" s="19"/>
      <c r="D84" s="19"/>
      <c r="E84" s="167" t="s">
        <v>23</v>
      </c>
      <c r="F84" s="168"/>
      <c r="G84" s="168"/>
      <c r="H84" s="169"/>
      <c r="I84" s="23">
        <f>I61+I7</f>
        <v>7953.2000000000007</v>
      </c>
      <c r="J84" s="14"/>
    </row>
    <row r="85" spans="1:10" ht="12.95" customHeight="1" x14ac:dyDescent="0.25">
      <c r="A85" s="3"/>
      <c r="B85" s="82"/>
      <c r="C85" s="19"/>
      <c r="D85" s="19"/>
      <c r="E85" s="167" t="s">
        <v>24</v>
      </c>
      <c r="F85" s="168"/>
      <c r="G85" s="168"/>
      <c r="H85" s="169"/>
      <c r="I85" s="23">
        <f>I78+I8</f>
        <v>-3285</v>
      </c>
      <c r="J85" s="43"/>
    </row>
    <row r="86" spans="1:10" ht="12.95" customHeight="1" x14ac:dyDescent="0.25">
      <c r="A86" s="3"/>
      <c r="B86" s="82"/>
      <c r="C86" s="19"/>
      <c r="D86" s="19"/>
      <c r="E86" s="167" t="s">
        <v>25</v>
      </c>
      <c r="F86" s="168"/>
      <c r="G86" s="168"/>
      <c r="H86" s="169"/>
      <c r="I86" s="23">
        <f>I84+I85</f>
        <v>4668.2000000000007</v>
      </c>
      <c r="J86" s="43"/>
    </row>
    <row r="87" spans="1:10" ht="12.95" customHeight="1" x14ac:dyDescent="0.25">
      <c r="A87" s="3"/>
      <c r="B87" s="82"/>
      <c r="C87" s="19"/>
      <c r="D87" s="19"/>
      <c r="E87" s="161" t="s">
        <v>26</v>
      </c>
      <c r="F87" s="162"/>
      <c r="G87" s="162"/>
      <c r="H87" s="163"/>
      <c r="I87" s="23">
        <f>I83-I86</f>
        <v>0</v>
      </c>
      <c r="J87" s="43"/>
    </row>
    <row r="88" spans="1:10" ht="12.95" customHeight="1" x14ac:dyDescent="0.25">
      <c r="A88" s="3"/>
      <c r="B88" s="82"/>
      <c r="C88" s="19"/>
      <c r="D88" s="19"/>
      <c r="E88" s="161" t="s">
        <v>27</v>
      </c>
      <c r="F88" s="162"/>
      <c r="G88" s="162"/>
      <c r="H88" s="163"/>
      <c r="I88" s="23">
        <f>I81</f>
        <v>0</v>
      </c>
      <c r="J88" s="43"/>
    </row>
    <row r="89" spans="1:10" ht="12.95" customHeight="1" x14ac:dyDescent="0.25">
      <c r="A89" s="3"/>
      <c r="B89" s="61"/>
      <c r="C89" s="33"/>
      <c r="D89" s="33"/>
      <c r="E89" s="34"/>
      <c r="F89" s="3"/>
      <c r="G89" s="18"/>
      <c r="H89" s="60">
        <v>45560</v>
      </c>
      <c r="I89" s="61"/>
      <c r="J89" s="62">
        <v>45574</v>
      </c>
    </row>
    <row r="90" spans="1:10" ht="12.95" customHeight="1" x14ac:dyDescent="0.25">
      <c r="A90" s="3"/>
      <c r="B90" s="81" t="s">
        <v>35</v>
      </c>
      <c r="C90" s="19"/>
      <c r="D90" s="19"/>
      <c r="E90" s="35" t="s">
        <v>28</v>
      </c>
      <c r="F90" s="27"/>
      <c r="G90" s="28"/>
      <c r="H90" s="63">
        <v>624137.28</v>
      </c>
      <c r="I90" s="64">
        <f>I83</f>
        <v>4668.2</v>
      </c>
      <c r="J90" s="64">
        <f>H90+I90</f>
        <v>628805.48</v>
      </c>
    </row>
    <row r="91" spans="1:10" ht="12.95" customHeight="1" x14ac:dyDescent="0.25">
      <c r="A91" s="3"/>
      <c r="B91" s="82"/>
      <c r="C91" s="19"/>
      <c r="D91" s="19"/>
      <c r="E91" s="29" t="s">
        <v>23</v>
      </c>
      <c r="F91" s="30"/>
      <c r="G91" s="22"/>
      <c r="H91" s="65">
        <v>536989.9</v>
      </c>
      <c r="I91" s="64">
        <f>I61+I7</f>
        <v>7953.2000000000007</v>
      </c>
      <c r="J91" s="66">
        <f>H91+I91</f>
        <v>544943.1</v>
      </c>
    </row>
    <row r="92" spans="1:10" ht="12.95" customHeight="1" x14ac:dyDescent="0.25">
      <c r="A92" s="3"/>
      <c r="B92" s="82"/>
      <c r="C92" s="19"/>
      <c r="D92" s="19"/>
      <c r="E92" s="14" t="s">
        <v>24</v>
      </c>
      <c r="F92" s="18"/>
      <c r="G92" s="31"/>
      <c r="H92" s="65">
        <v>249316.97</v>
      </c>
      <c r="I92" s="64">
        <f>I78+I8</f>
        <v>-3285</v>
      </c>
      <c r="J92" s="66">
        <f>H92+I92</f>
        <v>246031.97</v>
      </c>
    </row>
    <row r="93" spans="1:10" ht="12.95" customHeight="1" x14ac:dyDescent="0.25">
      <c r="A93" s="3"/>
      <c r="B93" s="83"/>
      <c r="C93" s="33"/>
      <c r="D93" s="33"/>
      <c r="E93" s="32" t="s">
        <v>29</v>
      </c>
      <c r="F93" s="30"/>
      <c r="G93" s="22"/>
      <c r="H93" s="64">
        <f>H91+H92</f>
        <v>786306.87</v>
      </c>
      <c r="I93" s="64">
        <f>SUM(I91:I92)</f>
        <v>4668.2000000000007</v>
      </c>
      <c r="J93" s="64">
        <f>SUM(J91:J92)</f>
        <v>790975.07</v>
      </c>
    </row>
    <row r="94" spans="1:10" ht="12.95" customHeight="1" x14ac:dyDescent="0.25">
      <c r="A94" s="3"/>
      <c r="B94" s="61"/>
      <c r="C94" s="33"/>
      <c r="D94" s="33"/>
      <c r="E94" s="14" t="s">
        <v>18</v>
      </c>
      <c r="F94" s="18"/>
      <c r="G94" s="31"/>
      <c r="H94" s="66">
        <f>H90-H93</f>
        <v>-162169.58999999997</v>
      </c>
      <c r="I94" s="64">
        <f>I90-I93</f>
        <v>0</v>
      </c>
      <c r="J94" s="66">
        <f>J90-J93</f>
        <v>-162169.58999999997</v>
      </c>
    </row>
    <row r="95" spans="1:10" ht="12.95" customHeight="1" x14ac:dyDescent="0.25">
      <c r="A95" s="3"/>
      <c r="B95" s="80" t="s">
        <v>47</v>
      </c>
      <c r="C95" s="33"/>
      <c r="D95" s="33"/>
      <c r="E95" s="29" t="s">
        <v>30</v>
      </c>
      <c r="F95" s="30"/>
      <c r="G95" s="22"/>
      <c r="H95" s="67">
        <v>0</v>
      </c>
      <c r="I95" s="64">
        <f>I88</f>
        <v>0</v>
      </c>
      <c r="J95" s="66">
        <f>H95+I95</f>
        <v>0</v>
      </c>
    </row>
    <row r="96" spans="1:10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</sheetData>
  <mergeCells count="31">
    <mergeCell ref="H1:J1"/>
    <mergeCell ref="B2:B3"/>
    <mergeCell ref="E2:E3"/>
    <mergeCell ref="F2:F3"/>
    <mergeCell ref="G2:G3"/>
    <mergeCell ref="E6:G6"/>
    <mergeCell ref="E7:G7"/>
    <mergeCell ref="E8:G8"/>
    <mergeCell ref="E9:G9"/>
    <mergeCell ref="A16:A20"/>
    <mergeCell ref="A11:A12"/>
    <mergeCell ref="A13:A15"/>
    <mergeCell ref="E88:H88"/>
    <mergeCell ref="E81:G81"/>
    <mergeCell ref="E83:H83"/>
    <mergeCell ref="E84:H84"/>
    <mergeCell ref="E85:H85"/>
    <mergeCell ref="E86:H86"/>
    <mergeCell ref="E87:H87"/>
    <mergeCell ref="E78:G78"/>
    <mergeCell ref="E61:G61"/>
    <mergeCell ref="A21:A22"/>
    <mergeCell ref="A23:A24"/>
    <mergeCell ref="A28:A35"/>
    <mergeCell ref="A36:A37"/>
    <mergeCell ref="A25:A27"/>
    <mergeCell ref="A47:A55"/>
    <mergeCell ref="A56:A57"/>
    <mergeCell ref="A38:A46"/>
    <mergeCell ref="A65:A77"/>
    <mergeCell ref="A58:A60"/>
  </mergeCells>
  <conditionalFormatting sqref="C6:D8 B1:B2">
    <cfRule type="expression" dxfId="53" priority="994" stopIfTrue="1">
      <formula>#REF!="Z"</formula>
    </cfRule>
    <cfRule type="expression" dxfId="52" priority="995" stopIfTrue="1">
      <formula>#REF!="T"</formula>
    </cfRule>
    <cfRule type="expression" dxfId="51" priority="996" stopIfTrue="1">
      <formula>#REF!="Y"</formula>
    </cfRule>
  </conditionalFormatting>
  <conditionalFormatting sqref="H91">
    <cfRule type="expression" dxfId="50" priority="991" stopIfTrue="1">
      <formula>$J91="Z"</formula>
    </cfRule>
    <cfRule type="expression" dxfId="49" priority="992" stopIfTrue="1">
      <formula>$J91="T"</formula>
    </cfRule>
    <cfRule type="expression" dxfId="48" priority="993" stopIfTrue="1">
      <formula>$J91="Y"</formula>
    </cfRule>
  </conditionalFormatting>
  <conditionalFormatting sqref="H92">
    <cfRule type="expression" dxfId="47" priority="988" stopIfTrue="1">
      <formula>$J92="Z"</formula>
    </cfRule>
    <cfRule type="expression" dxfId="46" priority="989" stopIfTrue="1">
      <formula>$J92="T"</formula>
    </cfRule>
    <cfRule type="expression" dxfId="45" priority="990" stopIfTrue="1">
      <formula>$J92="Y"</formula>
    </cfRule>
  </conditionalFormatting>
  <conditionalFormatting sqref="H90">
    <cfRule type="expression" dxfId="44" priority="985" stopIfTrue="1">
      <formula>$J90="Z"</formula>
    </cfRule>
    <cfRule type="expression" dxfId="43" priority="986" stopIfTrue="1">
      <formula>$J90="T"</formula>
    </cfRule>
    <cfRule type="expression" dxfId="42" priority="987" stopIfTrue="1">
      <formula>$J90="Y"</formula>
    </cfRule>
  </conditionalFormatting>
  <conditionalFormatting sqref="H91">
    <cfRule type="expression" dxfId="41" priority="982" stopIfTrue="1">
      <formula>$J91="Z"</formula>
    </cfRule>
    <cfRule type="expression" dxfId="40" priority="983" stopIfTrue="1">
      <formula>$J91="T"</formula>
    </cfRule>
    <cfRule type="expression" dxfId="39" priority="984" stopIfTrue="1">
      <formula>$J91="Y"</formula>
    </cfRule>
  </conditionalFormatting>
  <conditionalFormatting sqref="H92">
    <cfRule type="expression" dxfId="38" priority="979" stopIfTrue="1">
      <formula>$J92="Z"</formula>
    </cfRule>
    <cfRule type="expression" dxfId="37" priority="980" stopIfTrue="1">
      <formula>$J92="T"</formula>
    </cfRule>
    <cfRule type="expression" dxfId="36" priority="981" stopIfTrue="1">
      <formula>$J92="Y"</formula>
    </cfRule>
  </conditionalFormatting>
  <conditionalFormatting sqref="B1:B2">
    <cfRule type="expression" dxfId="35" priority="997" stopIfTrue="1">
      <formula>#REF!="Z"</formula>
    </cfRule>
    <cfRule type="expression" dxfId="34" priority="998" stopIfTrue="1">
      <formula>#REF!="T"</formula>
    </cfRule>
    <cfRule type="expression" dxfId="33" priority="999" stopIfTrue="1">
      <formula>#REF!="Y"</formula>
    </cfRule>
  </conditionalFormatting>
  <conditionalFormatting sqref="B28:B33">
    <cfRule type="expression" dxfId="32" priority="40" stopIfTrue="1">
      <formula>$N28="Z"</formula>
    </cfRule>
    <cfRule type="expression" dxfId="31" priority="41" stopIfTrue="1">
      <formula>$N28="T"</formula>
    </cfRule>
    <cfRule type="expression" dxfId="30" priority="42" stopIfTrue="1">
      <formula>$N28="Y"</formula>
    </cfRule>
    <cfRule type="expression" dxfId="29" priority="43" stopIfTrue="1">
      <formula>$L28="Z"</formula>
    </cfRule>
    <cfRule type="expression" dxfId="28" priority="44" stopIfTrue="1">
      <formula>$L28="T"</formula>
    </cfRule>
    <cfRule type="expression" dxfId="27" priority="45" stopIfTrue="1">
      <formula>$L28="Y"</formula>
    </cfRule>
    <cfRule type="expression" dxfId="26" priority="46" stopIfTrue="1">
      <formula>$P28="Z"</formula>
    </cfRule>
    <cfRule type="expression" dxfId="25" priority="47" stopIfTrue="1">
      <formula>$P28="T"</formula>
    </cfRule>
    <cfRule type="expression" dxfId="24" priority="48" stopIfTrue="1">
      <formula>$P28="Y"</formula>
    </cfRule>
    <cfRule type="expression" dxfId="23" priority="49" stopIfTrue="1">
      <formula>$K28="Z"</formula>
    </cfRule>
    <cfRule type="expression" dxfId="22" priority="50" stopIfTrue="1">
      <formula>$K28="T"</formula>
    </cfRule>
    <cfRule type="expression" dxfId="21" priority="51" stopIfTrue="1">
      <formula>$K28="Y"</formula>
    </cfRule>
    <cfRule type="expression" dxfId="20" priority="52" stopIfTrue="1">
      <formula>#REF!="Z"</formula>
    </cfRule>
    <cfRule type="expression" dxfId="19" priority="53" stopIfTrue="1">
      <formula>#REF!="T"</formula>
    </cfRule>
    <cfRule type="expression" dxfId="18" priority="54" stopIfTrue="1">
      <formula>#REF!="Y"</formula>
    </cfRule>
  </conditionalFormatting>
  <conditionalFormatting sqref="B34:B35">
    <cfRule type="expression" dxfId="17" priority="25" stopIfTrue="1">
      <formula>$N34="Z"</formula>
    </cfRule>
    <cfRule type="expression" dxfId="16" priority="26" stopIfTrue="1">
      <formula>$N34="T"</formula>
    </cfRule>
    <cfRule type="expression" dxfId="15" priority="27" stopIfTrue="1">
      <formula>$N34="Y"</formula>
    </cfRule>
    <cfRule type="expression" dxfId="14" priority="28" stopIfTrue="1">
      <formula>$L34="Z"</formula>
    </cfRule>
    <cfRule type="expression" dxfId="13" priority="29" stopIfTrue="1">
      <formula>$L34="T"</formula>
    </cfRule>
    <cfRule type="expression" dxfId="12" priority="30" stopIfTrue="1">
      <formula>$L34="Y"</formula>
    </cfRule>
    <cfRule type="expression" dxfId="11" priority="31" stopIfTrue="1">
      <formula>$P34="Z"</formula>
    </cfRule>
    <cfRule type="expression" dxfId="10" priority="32" stopIfTrue="1">
      <formula>$P34="T"</formula>
    </cfRule>
    <cfRule type="expression" dxfId="9" priority="33" stopIfTrue="1">
      <formula>$P34="Y"</formula>
    </cfRule>
    <cfRule type="expression" dxfId="8" priority="34" stopIfTrue="1">
      <formula>$K34="Z"</formula>
    </cfRule>
    <cfRule type="expression" dxfId="7" priority="35" stopIfTrue="1">
      <formula>$K34="T"</formula>
    </cfRule>
    <cfRule type="expression" dxfId="6" priority="36" stopIfTrue="1">
      <formula>$K34="Y"</formula>
    </cfRule>
    <cfRule type="expression" dxfId="5" priority="37" stopIfTrue="1">
      <formula>#REF!="Z"</formula>
    </cfRule>
    <cfRule type="expression" dxfId="4" priority="38" stopIfTrue="1">
      <formula>#REF!="T"</formula>
    </cfRule>
    <cfRule type="expression" dxfId="3" priority="39" stopIfTrue="1">
      <formula>#REF!="Y"</formula>
    </cfRule>
  </conditionalFormatting>
  <conditionalFormatting sqref="B68">
    <cfRule type="expression" dxfId="2" priority="22" stopIfTrue="1">
      <formula>#REF!="Z"</formula>
    </cfRule>
    <cfRule type="expression" dxfId="1" priority="23" stopIfTrue="1">
      <formula>#REF!="T"</formula>
    </cfRule>
    <cfRule type="expression" dxfId="0" priority="24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2024-10-02T11:26:18Z</cp:lastPrinted>
  <dcterms:created xsi:type="dcterms:W3CDTF">2019-02-01T08:27:03Z</dcterms:created>
  <dcterms:modified xsi:type="dcterms:W3CDTF">2024-10-10T07:43:56Z</dcterms:modified>
</cp:coreProperties>
</file>