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RO č. 11 14.10.2020" sheetId="1" r:id="rId1"/>
    <sheet name="RO č. 11 dodatek" sheetId="3" r:id="rId2"/>
    <sheet name="RO č. 11 schváleno 14.10.2020" sheetId="4" r:id="rId3"/>
  </sheets>
  <calcPr calcId="145621"/>
</workbook>
</file>

<file path=xl/calcChain.xml><?xml version="1.0" encoding="utf-8"?>
<calcChain xmlns="http://schemas.openxmlformats.org/spreadsheetml/2006/main">
  <c r="I55" i="4" l="1"/>
  <c r="I59" i="4" s="1"/>
  <c r="H55" i="4"/>
  <c r="J54" i="4"/>
  <c r="I47" i="4"/>
  <c r="H47" i="4"/>
  <c r="J46" i="4"/>
  <c r="J45" i="4"/>
  <c r="J44" i="4"/>
  <c r="J43" i="4"/>
  <c r="J42" i="4"/>
  <c r="J41" i="4"/>
  <c r="J40" i="4"/>
  <c r="J39" i="4"/>
  <c r="J38" i="4"/>
  <c r="J37" i="4"/>
  <c r="J36" i="4"/>
  <c r="J35" i="4"/>
  <c r="I11" i="4"/>
  <c r="I14" i="4" s="1"/>
  <c r="H11" i="4"/>
  <c r="J10" i="4"/>
  <c r="J9" i="4"/>
  <c r="J69" i="4"/>
  <c r="H67" i="4"/>
  <c r="H68" i="4" s="1"/>
  <c r="J53" i="4"/>
  <c r="J52" i="4"/>
  <c r="J51" i="4"/>
  <c r="J50" i="4"/>
  <c r="J49" i="4"/>
  <c r="J55" i="4" s="1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47" i="4" s="1"/>
  <c r="I12" i="4"/>
  <c r="I65" i="4" s="1"/>
  <c r="H12" i="4"/>
  <c r="J8" i="4"/>
  <c r="J7" i="4"/>
  <c r="J6" i="4"/>
  <c r="J5" i="4"/>
  <c r="J11" i="4" s="1"/>
  <c r="I57" i="4" l="1"/>
  <c r="I64" i="4" s="1"/>
  <c r="H14" i="4"/>
  <c r="J12" i="4"/>
  <c r="J14" i="4" s="1"/>
  <c r="I58" i="4"/>
  <c r="I66" i="4"/>
  <c r="J66" i="4" s="1"/>
  <c r="J64" i="4"/>
  <c r="I60" i="4"/>
  <c r="I61" i="4" s="1"/>
  <c r="J65" i="4"/>
  <c r="J67" i="4" s="1"/>
  <c r="J8" i="3"/>
  <c r="J9" i="3"/>
  <c r="I67" i="4" l="1"/>
  <c r="I68" i="4" s="1"/>
  <c r="J68" i="4"/>
  <c r="I24" i="3"/>
  <c r="J23" i="3"/>
  <c r="H24" i="3"/>
  <c r="J20" i="3" l="1"/>
  <c r="H39" i="3" l="1"/>
  <c r="H40" i="3" s="1"/>
  <c r="J41" i="3"/>
  <c r="I27" i="3"/>
  <c r="I31" i="3" s="1"/>
  <c r="H27" i="3"/>
  <c r="J26" i="3"/>
  <c r="J22" i="3"/>
  <c r="J21" i="3"/>
  <c r="J19" i="3"/>
  <c r="J18" i="3"/>
  <c r="J17" i="3"/>
  <c r="J16" i="3"/>
  <c r="J15" i="3"/>
  <c r="J14" i="3"/>
  <c r="J13" i="3"/>
  <c r="J12" i="3"/>
  <c r="I7" i="3"/>
  <c r="H7" i="3"/>
  <c r="J7" i="3" s="1"/>
  <c r="J10" i="3" s="1"/>
  <c r="J6" i="3"/>
  <c r="J5" i="3"/>
  <c r="I29" i="3" l="1"/>
  <c r="I36" i="3" s="1"/>
  <c r="I10" i="3"/>
  <c r="J24" i="3"/>
  <c r="I37" i="3"/>
  <c r="J37" i="3" s="1"/>
  <c r="J27" i="3"/>
  <c r="H10" i="3"/>
  <c r="I30" i="3"/>
  <c r="I32" i="3" s="1"/>
  <c r="I38" i="3"/>
  <c r="J38" i="3" s="1"/>
  <c r="J31" i="1"/>
  <c r="I33" i="3" l="1"/>
  <c r="J39" i="3"/>
  <c r="I39" i="3"/>
  <c r="I40" i="3" s="1"/>
  <c r="J36" i="3"/>
  <c r="J30" i="1"/>
  <c r="J40" i="3" l="1"/>
  <c r="J23" i="1"/>
  <c r="J18" i="1" l="1"/>
  <c r="J35" i="1"/>
  <c r="J15" i="1"/>
  <c r="J16" i="1"/>
  <c r="J17" i="1"/>
  <c r="I10" i="1" l="1"/>
  <c r="H10" i="1"/>
  <c r="I9" i="1"/>
  <c r="H9" i="1"/>
  <c r="I12" i="1" l="1"/>
  <c r="H52" i="1"/>
  <c r="J21" i="1" l="1"/>
  <c r="J20" i="1"/>
  <c r="J19" i="1" l="1"/>
  <c r="J39" i="1"/>
  <c r="J25" i="1"/>
  <c r="J32" i="1"/>
  <c r="I33" i="1" l="1"/>
  <c r="H33" i="1"/>
  <c r="J28" i="1"/>
  <c r="J27" i="1"/>
  <c r="J37" i="1" l="1"/>
  <c r="J7" i="1" l="1"/>
  <c r="J8" i="1"/>
  <c r="H12" i="1"/>
  <c r="J10" i="1" l="1"/>
  <c r="J54" i="1"/>
  <c r="H53" i="1"/>
  <c r="I40" i="1"/>
  <c r="H40" i="1"/>
  <c r="J38" i="1"/>
  <c r="J36" i="1"/>
  <c r="J29" i="1"/>
  <c r="J26" i="1"/>
  <c r="J24" i="1"/>
  <c r="J22" i="1"/>
  <c r="J14" i="1"/>
  <c r="I42" i="1"/>
  <c r="I49" i="1" s="1"/>
  <c r="J6" i="1"/>
  <c r="J5" i="1"/>
  <c r="J9" i="1" l="1"/>
  <c r="J12" i="1" s="1"/>
  <c r="J33" i="1"/>
  <c r="I50" i="1"/>
  <c r="J40" i="1"/>
  <c r="I44" i="1"/>
  <c r="I51" i="1"/>
  <c r="J51" i="1" s="1"/>
  <c r="I43" i="1"/>
  <c r="J49" i="1"/>
  <c r="I52" i="1" l="1"/>
  <c r="I53" i="1" s="1"/>
  <c r="J50" i="1"/>
  <c r="J52" i="1" s="1"/>
  <c r="J53" i="1" s="1"/>
  <c r="I45" i="1"/>
  <c r="I46" i="1" s="1"/>
</calcChain>
</file>

<file path=xl/sharedStrings.xml><?xml version="1.0" encoding="utf-8"?>
<sst xmlns="http://schemas.openxmlformats.org/spreadsheetml/2006/main" count="339" uniqueCount="111">
  <si>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</si>
  <si>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</si>
  <si>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</si>
  <si>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</si>
  <si>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</si>
  <si>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</si>
  <si>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</si>
  <si>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</si>
  <si>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</si>
  <si>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</si>
  <si>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</si>
  <si>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</si>
  <si>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</si>
  <si>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</si>
  <si>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</si>
  <si>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</si>
  <si>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</si>
  <si>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P= příjmy   V= výdaje   NZ= nově zařazeno do R2020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</si>
  <si>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</si>
  <si>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</si>
  <si>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</si>
  <si>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</si>
  <si>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</si>
  <si>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</si>
  <si>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</si>
  <si>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</si>
  <si>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</si>
  <si>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</si>
  <si>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</si>
  <si>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</si>
  <si>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</si>
  <si>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</si>
  <si>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Rekapitulace celkového rozpočtu města na rok 2020 včetně RO</t>
  </si>
  <si>
    <t>Příjmy</t>
  </si>
  <si>
    <t>Celk. výdaje (BV + I)</t>
  </si>
  <si>
    <t>Finance</t>
  </si>
  <si>
    <t>Příloha k us. č. RMO/xx/xx/20</t>
  </si>
  <si>
    <t>4.</t>
  </si>
  <si>
    <t>5.</t>
  </si>
  <si>
    <t xml:space="preserve">Rozpočtové opatření č. 11/2020 - změna schváleného rozpočtu roku 2020 - říjen  (údaje v tis. Kč) </t>
  </si>
  <si>
    <t>č. 11</t>
  </si>
  <si>
    <t>Otrokovice 14.10.2020</t>
  </si>
  <si>
    <t>Housing first Otrokovice - příjem neinv. dotace - SR</t>
  </si>
  <si>
    <t>0484</t>
  </si>
  <si>
    <t>0602</t>
  </si>
  <si>
    <t>Vítání občánků peněžitý dar - snížení na předpokládanou skutečnost</t>
  </si>
  <si>
    <t>2205</t>
  </si>
  <si>
    <t>Vjezd do areálu TOMA a.s. - snížení na předpokládanou skutečnost</t>
  </si>
  <si>
    <t>Housing first Otrokovice - příjem neinv. dotace - EU</t>
  </si>
  <si>
    <t>DOP nákup parkovacích kotoučků - nerealizováno</t>
  </si>
  <si>
    <t>DOP znalecké posudky okolností vzniku dopr. přestupků - snížení dle akt. potřeb</t>
  </si>
  <si>
    <t>5198</t>
  </si>
  <si>
    <t>5202</t>
  </si>
  <si>
    <t>DOP Strategie BESIP - věcné dary (nákup reflex. předmětů)</t>
  </si>
  <si>
    <t>DOP Strategie BESIP instalace zařízení zabraňující vniku zvěře do vozovky</t>
  </si>
  <si>
    <t>DOP nákup služeb - přesun na věcné dary</t>
  </si>
  <si>
    <t>DOP věcné dary - nákup triček s tiskem loga kampaně</t>
  </si>
  <si>
    <t>0624</t>
  </si>
  <si>
    <t>TEHOS SAB DHM přesun na pol. 6122 - nákup sekačky</t>
  </si>
  <si>
    <t>TEHOS SAB zvýšení fin. prostředků na pořízení sekačky na trávu</t>
  </si>
  <si>
    <t>SOC HF nákup služeb - přesun na pol. 5172</t>
  </si>
  <si>
    <t>NZ</t>
  </si>
  <si>
    <t>OŠK Dotace na kulturu - zvýšení o vrácenou dotaci Kaboo Agency</t>
  </si>
  <si>
    <t>0522</t>
  </si>
  <si>
    <t>0803</t>
  </si>
  <si>
    <t>0782</t>
  </si>
  <si>
    <t>8219</t>
  </si>
  <si>
    <t>103533063</t>
  </si>
  <si>
    <t>OŠK MAP II. nákup ost. služeb - snížení</t>
  </si>
  <si>
    <t>OŠK MAP II. DHM zavedení nové pol.</t>
  </si>
  <si>
    <t>OŠK MAP II. Nákup materiálu j.n. zavedení nové pol.</t>
  </si>
  <si>
    <t>ORM DOP radar vč. SW přesun na org. 6217 3745/5169</t>
  </si>
  <si>
    <t>ORM Revitalizace centrálních ploch Trávníky</t>
  </si>
  <si>
    <t>6217</t>
  </si>
  <si>
    <t>ORM Tělocvična a spol. místnost SENIOR B</t>
  </si>
  <si>
    <t>0128</t>
  </si>
  <si>
    <t>9332</t>
  </si>
  <si>
    <t>2299</t>
  </si>
  <si>
    <t>ORM Projekty nejbližších let přesun na org. 2299 a 9332</t>
  </si>
  <si>
    <t xml:space="preserve">ORM Rekonstrukce ul. Spojovací </t>
  </si>
  <si>
    <t>8258</t>
  </si>
  <si>
    <t>6264</t>
  </si>
  <si>
    <t>ORM Významnější opravy vozovek</t>
  </si>
  <si>
    <t>ORM Rezerva na snížení daňových příjmů - přesun na org. 6264</t>
  </si>
  <si>
    <t>OŠK Vratka dotace Kaboo Agency (neuskutečnění akce Stetson and Bourbon)</t>
  </si>
  <si>
    <t>SOC HF progr. vybavení - zvýšení</t>
  </si>
  <si>
    <t>OŠK Dotace na kulturu - dotace Svazu dobrovolných záchranářů, z.s.</t>
  </si>
  <si>
    <t>OŠK Svaz dobrovolných záchranářů, z.s., IČ 02921472 - dot.na činn. RMO/26/15/20</t>
  </si>
  <si>
    <t xml:space="preserve">Rozpočtové opatření č. 11/2020 - DODATEK  (údaje v tis. Kč) </t>
  </si>
  <si>
    <t>0003</t>
  </si>
  <si>
    <t>Prodej bytů a RD - snížení</t>
  </si>
  <si>
    <t>MAP II - příjem od zúčastněných obcí (fin. spoluúčast)</t>
  </si>
  <si>
    <t>ROŠ přesun na el. energii</t>
  </si>
  <si>
    <t>ROŠ el. energie - zvýšení</t>
  </si>
  <si>
    <t>0325</t>
  </si>
  <si>
    <t>TSO čištění MK, vpustí - snížení</t>
  </si>
  <si>
    <t>0324</t>
  </si>
  <si>
    <t>TSO opravy MK, mostů, vpustí - snížení</t>
  </si>
  <si>
    <t>TSO údržba dopravního značení - zvýšení</t>
  </si>
  <si>
    <t>TSO údržba odvodňovacích příkopů - zvýšení</t>
  </si>
  <si>
    <t>TSO údržba dětských hřišť a pískovišť - zvýšení</t>
  </si>
  <si>
    <t>TSO nátěry sloupů VO, údržba - snížení</t>
  </si>
  <si>
    <t>TSO zpracování papíru a plastů</t>
  </si>
  <si>
    <t>TSO drcení dřevních odpadů</t>
  </si>
  <si>
    <t>TSO údržba sběrných dvorů</t>
  </si>
  <si>
    <t>Vjezd do Průmyslového areálu TOMA - přesun na pol. 5362 (platby daní a poplatků)</t>
  </si>
  <si>
    <t>Vjezd do Průmyslového areálu TOMA - platba Celnímu úřadu za doč. odňatou půdu</t>
  </si>
  <si>
    <t>6.</t>
  </si>
  <si>
    <t>7.</t>
  </si>
  <si>
    <t>8.</t>
  </si>
  <si>
    <t>Příloha k us. č. RMO/32/16/20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</si>
</sst>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" fontId="2" fillId="4" borderId="10" xfId="0" applyNumberFormat="1" applyFont="1" applyFill="1" applyBorder="1" applyAlignment="1">
      <alignment horizontal="right"/>
    </xf>
    <xf numFmtId="0" fontId="3" fillId="0" borderId="9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2" fillId="4" borderId="10" xfId="0" applyNumberFormat="1" applyFont="1" applyFill="1" applyBorder="1"/>
    <xf numFmtId="0" fontId="2" fillId="0" borderId="9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0" borderId="11" xfId="0" applyNumberFormat="1" applyFont="1" applyFill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2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4" fontId="3" fillId="0" borderId="13" xfId="0" applyNumberFormat="1" applyFont="1" applyFill="1" applyBorder="1"/>
    <xf numFmtId="4" fontId="2" fillId="0" borderId="2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5" xfId="0" applyNumberFormat="1" applyFont="1" applyBorder="1"/>
    <xf numFmtId="4" fontId="3" fillId="0" borderId="5" xfId="0" applyNumberFormat="1" applyFont="1" applyBorder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2" fillId="0" borderId="3" xfId="0" applyFont="1" applyBorder="1"/>
    <xf numFmtId="0" fontId="3" fillId="0" borderId="11" xfId="0" applyFont="1" applyBorder="1"/>
    <xf numFmtId="0" fontId="3" fillId="0" borderId="15" xfId="0" applyFont="1" applyBorder="1"/>
    <xf numFmtId="4" fontId="2" fillId="5" borderId="7" xfId="1" applyNumberFormat="1" applyFont="1" applyFill="1" applyBorder="1" applyAlignment="1" applyProtection="1"/>
    <xf numFmtId="0" fontId="3" fillId="0" borderId="14" xfId="0" applyFont="1" applyBorder="1"/>
    <xf numFmtId="0" fontId="3" fillId="0" borderId="4" xfId="0" applyFont="1" applyBorder="1"/>
    <xf numFmtId="0" fontId="3" fillId="0" borderId="7" xfId="0" applyFont="1" applyBorder="1"/>
    <xf numFmtId="4" fontId="3" fillId="5" borderId="7" xfId="1" applyNumberFormat="1" applyFont="1" applyFill="1" applyBorder="1" applyAlignment="1" applyProtection="1"/>
    <xf numFmtId="0" fontId="3" fillId="0" borderId="13" xfId="0" applyFont="1" applyBorder="1"/>
    <xf numFmtId="0" fontId="2" fillId="0" borderId="14" xfId="0" applyFont="1" applyBorder="1"/>
    <xf numFmtId="4" fontId="2" fillId="0" borderId="4" xfId="0" applyNumberFormat="1" applyFont="1" applyBorder="1"/>
    <xf numFmtId="0" fontId="3" fillId="0" borderId="2" xfId="0" applyFont="1" applyFill="1" applyBorder="1" applyAlignment="1">
      <alignment horizontal="center"/>
    </xf>
    <xf numFmtId="4" fontId="3" fillId="0" borderId="5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7" xfId="0" applyFont="1" applyFill="1" applyBorder="1"/>
    <xf numFmtId="2" fontId="2" fillId="3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4" fontId="2" fillId="3" borderId="1" xfId="0" applyNumberFormat="1" applyFont="1" applyFill="1" applyBorder="1" applyAlignment="1">
      <alignment horizontal="right"/>
    </xf>
    <xf numFmtId="4" fontId="3" fillId="3" borderId="5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51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sqref="A1:XFD1048576"/>
    </sheetView>
  </sheetViews>
  <sheetFormatPr defaultRowHeight="12.75" x14ac:dyDescent="0.2"/>
  <cols>
    <col min="1" max="1" width="4.42578125" style="4" customWidth="1"/>
    <col min="2" max="2" width="69.7109375" style="4" customWidth="1"/>
    <col min="3" max="3" width="4.140625" style="68" customWidth="1"/>
    <col min="4" max="4" width="10" style="68" bestFit="1" customWidth="1"/>
    <col min="5" max="5" width="6.7109375" style="4" customWidth="1"/>
    <col min="6" max="6" width="6.28515625" style="4" customWidth="1"/>
    <col min="7" max="7" width="5.42578125" style="4" customWidth="1"/>
    <col min="8" max="8" width="9.85546875" style="4" customWidth="1"/>
    <col min="9" max="9" width="10.5703125" style="4" customWidth="1"/>
    <col min="10" max="10" width="10.28515625" style="4" customWidth="1"/>
    <col min="11" max="11" width="59" style="4" customWidth="1"/>
    <col min="12" max="12" width="9.7109375" style="6" customWidth="1"/>
    <col min="13" max="16384" width="9.140625" style="4"/>
  </cols>
  <sheetData>
    <row r="1" spans="1:12" ht="15" x14ac:dyDescent="0.25">
      <c r="A1" s="1" t="s">
        <v>39</v>
      </c>
      <c r="B1" s="2"/>
      <c r="C1" s="3"/>
      <c r="D1" s="3"/>
      <c r="I1" s="2"/>
      <c r="J1" s="5" t="s">
        <v>36</v>
      </c>
    </row>
    <row r="2" spans="1:12" s="2" customFormat="1" x14ac:dyDescent="0.2">
      <c r="A2" s="7" t="s">
        <v>0</v>
      </c>
      <c r="B2" s="99" t="s">
        <v>1</v>
      </c>
      <c r="C2" s="7"/>
      <c r="D2" s="7" t="s">
        <v>2</v>
      </c>
      <c r="E2" s="99" t="s">
        <v>3</v>
      </c>
      <c r="F2" s="99" t="s">
        <v>4</v>
      </c>
      <c r="G2" s="99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x14ac:dyDescent="0.2">
      <c r="A3" s="8" t="s">
        <v>9</v>
      </c>
      <c r="B3" s="100"/>
      <c r="C3" s="8" t="s">
        <v>61</v>
      </c>
      <c r="D3" s="8" t="s">
        <v>10</v>
      </c>
      <c r="E3" s="100"/>
      <c r="F3" s="100"/>
      <c r="G3" s="100"/>
      <c r="H3" s="8" t="s">
        <v>11</v>
      </c>
      <c r="I3" s="8" t="s">
        <v>40</v>
      </c>
      <c r="J3" s="8" t="s">
        <v>11</v>
      </c>
      <c r="L3" s="5"/>
    </row>
    <row r="4" spans="1:12" ht="12.75" customHeight="1" x14ac:dyDescent="0.2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2" ht="12.75" customHeight="1" x14ac:dyDescent="0.2">
      <c r="A5" s="101" t="s">
        <v>13</v>
      </c>
      <c r="B5" s="14" t="s">
        <v>42</v>
      </c>
      <c r="C5" s="20"/>
      <c r="D5" s="13">
        <v>104113013</v>
      </c>
      <c r="E5" s="13"/>
      <c r="F5" s="13">
        <v>4116</v>
      </c>
      <c r="G5" s="22" t="s">
        <v>43</v>
      </c>
      <c r="H5" s="15">
        <v>37</v>
      </c>
      <c r="I5" s="16">
        <v>10.029999999999999</v>
      </c>
      <c r="J5" s="82">
        <f t="shared" ref="J5:J8" si="0">H5+I5</f>
        <v>47.03</v>
      </c>
    </row>
    <row r="6" spans="1:12" ht="12.75" customHeight="1" x14ac:dyDescent="0.2">
      <c r="A6" s="102"/>
      <c r="B6" s="14" t="s">
        <v>48</v>
      </c>
      <c r="C6" s="20"/>
      <c r="D6" s="13">
        <v>104513013</v>
      </c>
      <c r="E6" s="13"/>
      <c r="F6" s="13">
        <v>4116</v>
      </c>
      <c r="G6" s="22" t="s">
        <v>43</v>
      </c>
      <c r="H6" s="15">
        <v>500</v>
      </c>
      <c r="I6" s="83">
        <v>-100.28</v>
      </c>
      <c r="J6" s="82">
        <f t="shared" si="0"/>
        <v>399.72</v>
      </c>
    </row>
    <row r="7" spans="1:12" ht="12.75" customHeight="1" x14ac:dyDescent="0.2">
      <c r="A7" s="102"/>
      <c r="B7" s="14" t="s">
        <v>45</v>
      </c>
      <c r="C7" s="20"/>
      <c r="D7" s="13"/>
      <c r="E7" s="13">
        <v>4339</v>
      </c>
      <c r="F7" s="13">
        <v>5492</v>
      </c>
      <c r="G7" s="22" t="s">
        <v>44</v>
      </c>
      <c r="H7" s="15">
        <v>170</v>
      </c>
      <c r="I7" s="83">
        <v>-45</v>
      </c>
      <c r="J7" s="82">
        <f t="shared" si="0"/>
        <v>125</v>
      </c>
    </row>
    <row r="8" spans="1:12" ht="12.75" customHeight="1" x14ac:dyDescent="0.2">
      <c r="A8" s="103"/>
      <c r="B8" s="14" t="s">
        <v>47</v>
      </c>
      <c r="C8" s="20"/>
      <c r="D8" s="13"/>
      <c r="E8" s="13">
        <v>6310</v>
      </c>
      <c r="F8" s="13">
        <v>5141</v>
      </c>
      <c r="G8" s="22" t="s">
        <v>46</v>
      </c>
      <c r="H8" s="15">
        <v>157</v>
      </c>
      <c r="I8" s="83">
        <v>-45.25</v>
      </c>
      <c r="J8" s="82">
        <f t="shared" si="0"/>
        <v>111.75</v>
      </c>
    </row>
    <row r="9" spans="1:12" s="30" customFormat="1" ht="12.75" customHeight="1" x14ac:dyDescent="0.2">
      <c r="A9" s="26"/>
      <c r="B9" s="27"/>
      <c r="C9" s="28"/>
      <c r="D9" s="28"/>
      <c r="E9" s="94" t="s">
        <v>16</v>
      </c>
      <c r="F9" s="94"/>
      <c r="G9" s="94"/>
      <c r="H9" s="16">
        <f>H5+H6</f>
        <v>537</v>
      </c>
      <c r="I9" s="16">
        <f>I5+I6</f>
        <v>-90.25</v>
      </c>
      <c r="J9" s="16">
        <f>J5+J6</f>
        <v>446.75</v>
      </c>
      <c r="L9" s="31"/>
    </row>
    <row r="10" spans="1:12" s="30" customFormat="1" ht="12.75" customHeight="1" x14ac:dyDescent="0.2">
      <c r="A10" s="26"/>
      <c r="B10" s="32" t="s">
        <v>17</v>
      </c>
      <c r="C10" s="28"/>
      <c r="D10" s="28"/>
      <c r="E10" s="95" t="s">
        <v>18</v>
      </c>
      <c r="F10" s="95"/>
      <c r="G10" s="95"/>
      <c r="H10" s="29">
        <f>H7+H8</f>
        <v>327</v>
      </c>
      <c r="I10" s="29">
        <f>I7+I8</f>
        <v>-90.25</v>
      </c>
      <c r="J10" s="29">
        <f>J7+J8</f>
        <v>236.75</v>
      </c>
      <c r="L10" s="31"/>
    </row>
    <row r="11" spans="1:12" ht="12.75" customHeight="1" x14ac:dyDescent="0.2">
      <c r="A11" s="26"/>
      <c r="B11" s="33"/>
      <c r="C11" s="28"/>
      <c r="D11" s="28"/>
      <c r="E11" s="96" t="s">
        <v>19</v>
      </c>
      <c r="F11" s="96"/>
      <c r="G11" s="96"/>
      <c r="H11" s="34">
        <v>0</v>
      </c>
      <c r="I11" s="34">
        <v>0</v>
      </c>
      <c r="J11" s="29">
        <v>0</v>
      </c>
    </row>
    <row r="12" spans="1:12" ht="12.75" customHeight="1" x14ac:dyDescent="0.2">
      <c r="A12" s="35"/>
      <c r="B12" s="36"/>
      <c r="C12" s="37"/>
      <c r="D12" s="37"/>
      <c r="E12" s="96" t="s">
        <v>20</v>
      </c>
      <c r="F12" s="96"/>
      <c r="G12" s="96"/>
      <c r="H12" s="38">
        <f>H9-H10-H11</f>
        <v>210</v>
      </c>
      <c r="I12" s="38">
        <f t="shared" ref="I12:J12" si="1">I9-I10-I11</f>
        <v>0</v>
      </c>
      <c r="J12" s="38">
        <f t="shared" si="1"/>
        <v>210</v>
      </c>
    </row>
    <row r="13" spans="1:12" ht="12.75" customHeight="1" x14ac:dyDescent="0.2">
      <c r="A13" s="39" t="s">
        <v>21</v>
      </c>
      <c r="B13" s="40"/>
      <c r="C13" s="41"/>
      <c r="D13" s="41"/>
      <c r="E13" s="42"/>
      <c r="F13" s="40"/>
      <c r="G13" s="40"/>
      <c r="H13" s="43"/>
      <c r="I13" s="43"/>
      <c r="J13" s="44"/>
    </row>
    <row r="14" spans="1:12" ht="12.75" customHeight="1" x14ac:dyDescent="0.2">
      <c r="A14" s="97" t="s">
        <v>13</v>
      </c>
      <c r="B14" s="45" t="s">
        <v>49</v>
      </c>
      <c r="C14" s="46"/>
      <c r="D14" s="46"/>
      <c r="E14" s="46">
        <v>2223</v>
      </c>
      <c r="F14" s="46">
        <v>5138</v>
      </c>
      <c r="G14" s="22"/>
      <c r="H14" s="15">
        <v>27</v>
      </c>
      <c r="I14" s="47">
        <v>-27</v>
      </c>
      <c r="J14" s="15">
        <f t="shared" ref="J14:J32" si="2">H14+I14</f>
        <v>0</v>
      </c>
    </row>
    <row r="15" spans="1:12" ht="12.75" customHeight="1" x14ac:dyDescent="0.2">
      <c r="A15" s="98"/>
      <c r="B15" s="45" t="s">
        <v>50</v>
      </c>
      <c r="C15" s="46"/>
      <c r="D15" s="46"/>
      <c r="E15" s="46">
        <v>2223</v>
      </c>
      <c r="F15" s="46">
        <v>5166</v>
      </c>
      <c r="G15" s="22"/>
      <c r="H15" s="15">
        <v>500</v>
      </c>
      <c r="I15" s="47">
        <v>-340</v>
      </c>
      <c r="J15" s="15">
        <f t="shared" si="2"/>
        <v>160</v>
      </c>
    </row>
    <row r="16" spans="1:12" ht="12.75" customHeight="1" x14ac:dyDescent="0.2">
      <c r="A16" s="98"/>
      <c r="B16" s="45" t="s">
        <v>53</v>
      </c>
      <c r="C16" s="46"/>
      <c r="D16" s="46"/>
      <c r="E16" s="46">
        <v>2223</v>
      </c>
      <c r="F16" s="46">
        <v>5194</v>
      </c>
      <c r="G16" s="22" t="s">
        <v>51</v>
      </c>
      <c r="H16" s="15">
        <v>50</v>
      </c>
      <c r="I16" s="47">
        <v>327</v>
      </c>
      <c r="J16" s="15">
        <f t="shared" si="2"/>
        <v>377</v>
      </c>
    </row>
    <row r="17" spans="1:12" ht="12.75" customHeight="1" x14ac:dyDescent="0.2">
      <c r="A17" s="98"/>
      <c r="B17" s="45" t="s">
        <v>55</v>
      </c>
      <c r="C17" s="46"/>
      <c r="D17" s="46"/>
      <c r="E17" s="46">
        <v>2223</v>
      </c>
      <c r="F17" s="46">
        <v>5169</v>
      </c>
      <c r="G17" s="22" t="s">
        <v>52</v>
      </c>
      <c r="H17" s="15">
        <v>93</v>
      </c>
      <c r="I17" s="47">
        <v>-15</v>
      </c>
      <c r="J17" s="15">
        <f t="shared" si="2"/>
        <v>78</v>
      </c>
    </row>
    <row r="18" spans="1:12" ht="12.75" customHeight="1" x14ac:dyDescent="0.2">
      <c r="A18" s="98"/>
      <c r="B18" s="45" t="s">
        <v>56</v>
      </c>
      <c r="C18" s="46"/>
      <c r="D18" s="46"/>
      <c r="E18" s="46">
        <v>2223</v>
      </c>
      <c r="F18" s="46">
        <v>5194</v>
      </c>
      <c r="G18" s="22" t="s">
        <v>52</v>
      </c>
      <c r="H18" s="15">
        <v>35</v>
      </c>
      <c r="I18" s="47">
        <v>15</v>
      </c>
      <c r="J18" s="15">
        <f t="shared" si="2"/>
        <v>50</v>
      </c>
    </row>
    <row r="19" spans="1:12" x14ac:dyDescent="0.2">
      <c r="A19" s="84" t="s">
        <v>14</v>
      </c>
      <c r="B19" s="48" t="s">
        <v>58</v>
      </c>
      <c r="C19" s="49"/>
      <c r="D19" s="81"/>
      <c r="E19" s="13">
        <v>3412</v>
      </c>
      <c r="F19" s="13">
        <v>5137</v>
      </c>
      <c r="G19" s="22" t="s">
        <v>57</v>
      </c>
      <c r="H19" s="15">
        <v>70</v>
      </c>
      <c r="I19" s="47">
        <v>-23</v>
      </c>
      <c r="J19" s="15">
        <f t="shared" si="2"/>
        <v>47</v>
      </c>
      <c r="L19" s="4"/>
    </row>
    <row r="20" spans="1:12" x14ac:dyDescent="0.2">
      <c r="A20" s="97" t="s">
        <v>15</v>
      </c>
      <c r="B20" s="48" t="s">
        <v>60</v>
      </c>
      <c r="C20" s="49"/>
      <c r="D20" s="81">
        <v>104113013</v>
      </c>
      <c r="E20" s="13">
        <v>4359</v>
      </c>
      <c r="F20" s="13">
        <v>5169</v>
      </c>
      <c r="G20" s="22" t="s">
        <v>43</v>
      </c>
      <c r="H20" s="15">
        <v>90</v>
      </c>
      <c r="I20" s="47">
        <v>-3</v>
      </c>
      <c r="J20" s="15">
        <f t="shared" si="2"/>
        <v>87</v>
      </c>
      <c r="L20" s="4"/>
    </row>
    <row r="21" spans="1:12" x14ac:dyDescent="0.2">
      <c r="A21" s="98"/>
      <c r="B21" s="48" t="s">
        <v>85</v>
      </c>
      <c r="C21" s="49"/>
      <c r="D21" s="81">
        <v>104113013</v>
      </c>
      <c r="E21" s="13">
        <v>4359</v>
      </c>
      <c r="F21" s="13">
        <v>5172</v>
      </c>
      <c r="G21" s="22" t="s">
        <v>43</v>
      </c>
      <c r="H21" s="15">
        <v>9</v>
      </c>
      <c r="I21" s="47">
        <v>3</v>
      </c>
      <c r="J21" s="15">
        <f t="shared" si="2"/>
        <v>12</v>
      </c>
      <c r="L21" s="4"/>
    </row>
    <row r="22" spans="1:12" x14ac:dyDescent="0.2">
      <c r="A22" s="97" t="s">
        <v>37</v>
      </c>
      <c r="B22" s="48" t="s">
        <v>62</v>
      </c>
      <c r="C22" s="49"/>
      <c r="D22" s="50"/>
      <c r="E22" s="13">
        <v>3399</v>
      </c>
      <c r="F22" s="13">
        <v>5222</v>
      </c>
      <c r="G22" s="22" t="s">
        <v>63</v>
      </c>
      <c r="H22" s="15">
        <v>110</v>
      </c>
      <c r="I22" s="16">
        <v>40</v>
      </c>
      <c r="J22" s="15">
        <f t="shared" si="2"/>
        <v>150</v>
      </c>
      <c r="L22" s="4"/>
    </row>
    <row r="23" spans="1:12" x14ac:dyDescent="0.2">
      <c r="A23" s="98"/>
      <c r="B23" s="48" t="s">
        <v>84</v>
      </c>
      <c r="C23" s="49"/>
      <c r="D23" s="50"/>
      <c r="E23" s="13">
        <v>3312</v>
      </c>
      <c r="F23" s="13">
        <v>5213</v>
      </c>
      <c r="G23" s="22" t="s">
        <v>64</v>
      </c>
      <c r="H23" s="15">
        <v>40</v>
      </c>
      <c r="I23" s="16">
        <v>-40</v>
      </c>
      <c r="J23" s="15">
        <f t="shared" si="2"/>
        <v>0</v>
      </c>
      <c r="L23" s="4"/>
    </row>
    <row r="24" spans="1:12" x14ac:dyDescent="0.2">
      <c r="A24" s="98"/>
      <c r="B24" s="21" t="s">
        <v>86</v>
      </c>
      <c r="C24" s="20"/>
      <c r="D24" s="22"/>
      <c r="E24" s="13">
        <v>3399</v>
      </c>
      <c r="F24" s="13">
        <v>5222</v>
      </c>
      <c r="G24" s="22" t="s">
        <v>63</v>
      </c>
      <c r="H24" s="15">
        <v>150</v>
      </c>
      <c r="I24" s="47">
        <v>-30</v>
      </c>
      <c r="J24" s="15">
        <f t="shared" si="2"/>
        <v>120</v>
      </c>
      <c r="L24" s="4"/>
    </row>
    <row r="25" spans="1:12" x14ac:dyDescent="0.2">
      <c r="A25" s="98"/>
      <c r="B25" s="87" t="s">
        <v>87</v>
      </c>
      <c r="C25" s="17" t="s">
        <v>61</v>
      </c>
      <c r="D25" s="23"/>
      <c r="E25" s="18">
        <v>5212</v>
      </c>
      <c r="F25" s="18">
        <v>5222</v>
      </c>
      <c r="G25" s="23" t="s">
        <v>65</v>
      </c>
      <c r="H25" s="19">
        <v>0</v>
      </c>
      <c r="I25" s="88">
        <v>30</v>
      </c>
      <c r="J25" s="19">
        <f t="shared" si="2"/>
        <v>30</v>
      </c>
      <c r="L25" s="4"/>
    </row>
    <row r="26" spans="1:12" x14ac:dyDescent="0.2">
      <c r="A26" s="98"/>
      <c r="B26" s="21" t="s">
        <v>68</v>
      </c>
      <c r="C26" s="20"/>
      <c r="D26" s="22" t="s">
        <v>67</v>
      </c>
      <c r="E26" s="13">
        <v>3113</v>
      </c>
      <c r="F26" s="13">
        <v>5169</v>
      </c>
      <c r="G26" s="22" t="s">
        <v>66</v>
      </c>
      <c r="H26" s="15">
        <v>759.56</v>
      </c>
      <c r="I26" s="47">
        <v>-31</v>
      </c>
      <c r="J26" s="15">
        <f t="shared" si="2"/>
        <v>728.56</v>
      </c>
      <c r="L26" s="4"/>
    </row>
    <row r="27" spans="1:12" x14ac:dyDescent="0.2">
      <c r="A27" s="98"/>
      <c r="B27" s="87" t="s">
        <v>69</v>
      </c>
      <c r="C27" s="17" t="s">
        <v>61</v>
      </c>
      <c r="D27" s="23" t="s">
        <v>67</v>
      </c>
      <c r="E27" s="18">
        <v>3113</v>
      </c>
      <c r="F27" s="18">
        <v>5137</v>
      </c>
      <c r="G27" s="23" t="s">
        <v>66</v>
      </c>
      <c r="H27" s="19">
        <v>0</v>
      </c>
      <c r="I27" s="88">
        <v>11</v>
      </c>
      <c r="J27" s="19">
        <f t="shared" si="2"/>
        <v>11</v>
      </c>
      <c r="L27" s="4"/>
    </row>
    <row r="28" spans="1:12" x14ac:dyDescent="0.2">
      <c r="A28" s="104"/>
      <c r="B28" s="21" t="s">
        <v>70</v>
      </c>
      <c r="C28" s="20"/>
      <c r="D28" s="22" t="s">
        <v>67</v>
      </c>
      <c r="E28" s="13">
        <v>3113</v>
      </c>
      <c r="F28" s="13">
        <v>5139</v>
      </c>
      <c r="G28" s="22" t="s">
        <v>66</v>
      </c>
      <c r="H28" s="15">
        <v>10</v>
      </c>
      <c r="I28" s="47">
        <v>20</v>
      </c>
      <c r="J28" s="15">
        <f t="shared" si="2"/>
        <v>30</v>
      </c>
      <c r="L28" s="4"/>
    </row>
    <row r="29" spans="1:12" x14ac:dyDescent="0.2">
      <c r="A29" s="97" t="s">
        <v>38</v>
      </c>
      <c r="B29" s="21" t="s">
        <v>71</v>
      </c>
      <c r="C29" s="20"/>
      <c r="D29" s="22"/>
      <c r="E29" s="13">
        <v>2223</v>
      </c>
      <c r="F29" s="13">
        <v>5166</v>
      </c>
      <c r="G29" s="22"/>
      <c r="H29" s="15">
        <v>160</v>
      </c>
      <c r="I29" s="16">
        <v>-24.2</v>
      </c>
      <c r="J29" s="15">
        <f t="shared" si="2"/>
        <v>135.80000000000001</v>
      </c>
      <c r="L29" s="4"/>
    </row>
    <row r="30" spans="1:12" x14ac:dyDescent="0.2">
      <c r="A30" s="98"/>
      <c r="B30" s="87" t="s">
        <v>72</v>
      </c>
      <c r="C30" s="17" t="s">
        <v>61</v>
      </c>
      <c r="D30" s="23"/>
      <c r="E30" s="18">
        <v>3745</v>
      </c>
      <c r="F30" s="18">
        <v>5169</v>
      </c>
      <c r="G30" s="23" t="s">
        <v>73</v>
      </c>
      <c r="H30" s="19">
        <v>0</v>
      </c>
      <c r="I30" s="24">
        <v>24.2</v>
      </c>
      <c r="J30" s="19">
        <f t="shared" si="2"/>
        <v>24.2</v>
      </c>
      <c r="L30" s="4"/>
    </row>
    <row r="31" spans="1:12" x14ac:dyDescent="0.2">
      <c r="A31" s="98"/>
      <c r="B31" s="21" t="s">
        <v>83</v>
      </c>
      <c r="C31" s="20"/>
      <c r="D31" s="22"/>
      <c r="E31" s="13">
        <v>3639</v>
      </c>
      <c r="F31" s="13">
        <v>5171</v>
      </c>
      <c r="G31" s="22" t="s">
        <v>80</v>
      </c>
      <c r="H31" s="15">
        <v>7120.72</v>
      </c>
      <c r="I31" s="16">
        <v>-2200</v>
      </c>
      <c r="J31" s="15">
        <f t="shared" si="2"/>
        <v>4920.72</v>
      </c>
      <c r="L31" s="4"/>
    </row>
    <row r="32" spans="1:12" x14ac:dyDescent="0.2">
      <c r="A32" s="104"/>
      <c r="B32" s="21" t="s">
        <v>82</v>
      </c>
      <c r="C32" s="20"/>
      <c r="D32" s="22"/>
      <c r="E32" s="13">
        <v>2212</v>
      </c>
      <c r="F32" s="13">
        <v>5171</v>
      </c>
      <c r="G32" s="22" t="s">
        <v>81</v>
      </c>
      <c r="H32" s="15">
        <v>1200</v>
      </c>
      <c r="I32" s="16">
        <v>2200</v>
      </c>
      <c r="J32" s="15">
        <f t="shared" si="2"/>
        <v>3400</v>
      </c>
      <c r="L32" s="4"/>
    </row>
    <row r="33" spans="1:12" x14ac:dyDescent="0.2">
      <c r="A33" s="40"/>
      <c r="B33" s="51"/>
      <c r="C33" s="52"/>
      <c r="D33" s="52"/>
      <c r="E33" s="108" t="s">
        <v>22</v>
      </c>
      <c r="F33" s="109"/>
      <c r="G33" s="110"/>
      <c r="H33" s="53">
        <f>SUM(H14:H32)</f>
        <v>10424.280000000001</v>
      </c>
      <c r="I33" s="53">
        <f>SUM(I14:I32)</f>
        <v>-63</v>
      </c>
      <c r="J33" s="53">
        <f>SUM(J14:J32)</f>
        <v>10361.280000000001</v>
      </c>
      <c r="L33" s="4"/>
    </row>
    <row r="34" spans="1:12" x14ac:dyDescent="0.2">
      <c r="A34" s="54" t="s">
        <v>23</v>
      </c>
      <c r="B34" s="40"/>
      <c r="C34" s="41"/>
      <c r="D34" s="41"/>
      <c r="E34" s="55"/>
      <c r="F34" s="51"/>
      <c r="G34" s="51"/>
      <c r="H34" s="56"/>
      <c r="I34" s="57"/>
      <c r="J34" s="58"/>
      <c r="L34" s="4"/>
    </row>
    <row r="35" spans="1:12" x14ac:dyDescent="0.2">
      <c r="A35" s="86" t="s">
        <v>13</v>
      </c>
      <c r="B35" s="45" t="s">
        <v>54</v>
      </c>
      <c r="C35" s="46"/>
      <c r="D35" s="46"/>
      <c r="E35" s="46">
        <v>2223</v>
      </c>
      <c r="F35" s="46">
        <v>6122</v>
      </c>
      <c r="G35" s="22" t="s">
        <v>51</v>
      </c>
      <c r="H35" s="15">
        <v>50</v>
      </c>
      <c r="I35" s="47">
        <v>40</v>
      </c>
      <c r="J35" s="15">
        <f>H35+I35</f>
        <v>90</v>
      </c>
      <c r="L35" s="4"/>
    </row>
    <row r="36" spans="1:12" ht="12.75" customHeight="1" x14ac:dyDescent="0.2">
      <c r="A36" s="85" t="s">
        <v>14</v>
      </c>
      <c r="B36" s="14" t="s">
        <v>59</v>
      </c>
      <c r="C36" s="20"/>
      <c r="D36" s="22"/>
      <c r="E36" s="13">
        <v>3412</v>
      </c>
      <c r="F36" s="13">
        <v>6122</v>
      </c>
      <c r="G36" s="22" t="s">
        <v>57</v>
      </c>
      <c r="H36" s="15">
        <v>120</v>
      </c>
      <c r="I36" s="16">
        <v>23</v>
      </c>
      <c r="J36" s="15">
        <f>H36+I36</f>
        <v>143</v>
      </c>
      <c r="L36" s="4"/>
    </row>
    <row r="37" spans="1:12" ht="12.75" customHeight="1" x14ac:dyDescent="0.2">
      <c r="A37" s="97" t="s">
        <v>15</v>
      </c>
      <c r="B37" s="14" t="s">
        <v>78</v>
      </c>
      <c r="C37" s="20"/>
      <c r="D37" s="22"/>
      <c r="E37" s="13">
        <v>3639</v>
      </c>
      <c r="F37" s="13">
        <v>6121</v>
      </c>
      <c r="G37" s="22" t="s">
        <v>75</v>
      </c>
      <c r="H37" s="15">
        <v>286</v>
      </c>
      <c r="I37" s="16">
        <v>-30</v>
      </c>
      <c r="J37" s="15">
        <f>H37+I37</f>
        <v>256</v>
      </c>
      <c r="L37" s="4"/>
    </row>
    <row r="38" spans="1:12" ht="12.75" customHeight="1" x14ac:dyDescent="0.2">
      <c r="A38" s="98"/>
      <c r="B38" s="14" t="s">
        <v>79</v>
      </c>
      <c r="C38" s="20"/>
      <c r="D38" s="22"/>
      <c r="E38" s="13">
        <v>2212</v>
      </c>
      <c r="F38" s="13">
        <v>6121</v>
      </c>
      <c r="G38" s="22" t="s">
        <v>77</v>
      </c>
      <c r="H38" s="15">
        <v>293</v>
      </c>
      <c r="I38" s="16">
        <v>11</v>
      </c>
      <c r="J38" s="15">
        <f>H38+I38</f>
        <v>304</v>
      </c>
      <c r="L38" s="4"/>
    </row>
    <row r="39" spans="1:12" ht="12.75" customHeight="1" x14ac:dyDescent="0.2">
      <c r="A39" s="104"/>
      <c r="B39" s="14" t="s">
        <v>74</v>
      </c>
      <c r="C39" s="20"/>
      <c r="D39" s="22"/>
      <c r="E39" s="13">
        <v>4350</v>
      </c>
      <c r="F39" s="13">
        <v>6121</v>
      </c>
      <c r="G39" s="22" t="s">
        <v>76</v>
      </c>
      <c r="H39" s="15">
        <v>905</v>
      </c>
      <c r="I39" s="16">
        <v>19</v>
      </c>
      <c r="J39" s="15">
        <f>H39+I39</f>
        <v>924</v>
      </c>
      <c r="L39" s="4"/>
    </row>
    <row r="40" spans="1:12" ht="12.75" customHeight="1" x14ac:dyDescent="0.2">
      <c r="A40" s="37"/>
      <c r="B40" s="51"/>
      <c r="C40" s="52"/>
      <c r="D40" s="52"/>
      <c r="E40" s="111" t="s">
        <v>24</v>
      </c>
      <c r="F40" s="111"/>
      <c r="G40" s="111"/>
      <c r="H40" s="59">
        <f>SUM(H35:H39)</f>
        <v>1654</v>
      </c>
      <c r="I40" s="59">
        <f>SUM(I35:I39)</f>
        <v>63</v>
      </c>
      <c r="J40" s="59">
        <f>SUM(J35:J39)</f>
        <v>1717</v>
      </c>
      <c r="L40" s="4"/>
    </row>
    <row r="41" spans="1:12" x14ac:dyDescent="0.2">
      <c r="A41" s="37"/>
      <c r="B41" s="36"/>
      <c r="C41" s="37"/>
      <c r="D41" s="37"/>
      <c r="E41" s="60"/>
      <c r="F41" s="60"/>
      <c r="G41" s="61"/>
      <c r="H41" s="62"/>
      <c r="I41" s="63"/>
      <c r="J41" s="64"/>
      <c r="L41" s="4"/>
    </row>
    <row r="42" spans="1:12" x14ac:dyDescent="0.2">
      <c r="B42" s="65" t="s">
        <v>25</v>
      </c>
      <c r="C42" s="41"/>
      <c r="D42" s="41"/>
      <c r="E42" s="112" t="s">
        <v>16</v>
      </c>
      <c r="F42" s="113"/>
      <c r="G42" s="113"/>
      <c r="H42" s="114"/>
      <c r="I42" s="66">
        <f>I9</f>
        <v>-90.25</v>
      </c>
      <c r="J42" s="66"/>
      <c r="L42" s="4"/>
    </row>
    <row r="43" spans="1:12" x14ac:dyDescent="0.2">
      <c r="B43" s="40"/>
      <c r="C43" s="41"/>
      <c r="D43" s="41"/>
      <c r="E43" s="112" t="s">
        <v>26</v>
      </c>
      <c r="F43" s="113"/>
      <c r="G43" s="113"/>
      <c r="H43" s="114"/>
      <c r="I43" s="66">
        <f>I33+I10</f>
        <v>-153.25</v>
      </c>
      <c r="J43" s="45"/>
      <c r="L43" s="4"/>
    </row>
    <row r="44" spans="1:12" x14ac:dyDescent="0.2">
      <c r="B44" s="40"/>
      <c r="C44" s="41"/>
      <c r="D44" s="41"/>
      <c r="E44" s="112" t="s">
        <v>27</v>
      </c>
      <c r="F44" s="113"/>
      <c r="G44" s="113"/>
      <c r="H44" s="114"/>
      <c r="I44" s="66">
        <f>I40+I11</f>
        <v>63</v>
      </c>
      <c r="J44" s="67"/>
      <c r="L44" s="4"/>
    </row>
    <row r="45" spans="1:12" x14ac:dyDescent="0.2">
      <c r="B45" s="40"/>
      <c r="C45" s="41"/>
      <c r="D45" s="41"/>
      <c r="E45" s="112" t="s">
        <v>28</v>
      </c>
      <c r="F45" s="113"/>
      <c r="G45" s="113"/>
      <c r="H45" s="114"/>
      <c r="I45" s="66">
        <f>I43+I44</f>
        <v>-90.25</v>
      </c>
      <c r="J45" s="67"/>
      <c r="L45" s="4"/>
    </row>
    <row r="46" spans="1:12" x14ac:dyDescent="0.2">
      <c r="B46" s="40"/>
      <c r="C46" s="41"/>
      <c r="D46" s="41"/>
      <c r="E46" s="105" t="s">
        <v>29</v>
      </c>
      <c r="F46" s="106"/>
      <c r="G46" s="106"/>
      <c r="H46" s="107"/>
      <c r="I46" s="66">
        <f>I42-I45</f>
        <v>0</v>
      </c>
      <c r="J46" s="67"/>
      <c r="L46" s="4"/>
    </row>
    <row r="47" spans="1:12" x14ac:dyDescent="0.2">
      <c r="B47" s="40"/>
      <c r="C47" s="41"/>
      <c r="D47" s="41"/>
      <c r="E47" s="105" t="s">
        <v>30</v>
      </c>
      <c r="F47" s="106"/>
      <c r="G47" s="106"/>
      <c r="H47" s="107"/>
      <c r="I47" s="66">
        <v>0</v>
      </c>
      <c r="J47" s="67"/>
      <c r="L47" s="4"/>
    </row>
    <row r="48" spans="1:12" x14ac:dyDescent="0.2">
      <c r="E48" s="25" t="s">
        <v>31</v>
      </c>
      <c r="G48" s="40"/>
      <c r="H48" s="69">
        <v>44097</v>
      </c>
      <c r="J48" s="69">
        <v>44118</v>
      </c>
      <c r="L48" s="4"/>
    </row>
    <row r="49" spans="2:12" x14ac:dyDescent="0.2">
      <c r="B49" s="65" t="s">
        <v>32</v>
      </c>
      <c r="C49" s="41"/>
      <c r="D49" s="41"/>
      <c r="E49" s="70" t="s">
        <v>33</v>
      </c>
      <c r="F49" s="71"/>
      <c r="G49" s="72"/>
      <c r="H49" s="73">
        <v>531932.25</v>
      </c>
      <c r="I49" s="66">
        <f>I42</f>
        <v>-90.25</v>
      </c>
      <c r="J49" s="66">
        <f>H49+I49</f>
        <v>531842</v>
      </c>
      <c r="L49" s="4"/>
    </row>
    <row r="50" spans="2:12" x14ac:dyDescent="0.2">
      <c r="B50" s="40"/>
      <c r="C50" s="41"/>
      <c r="D50" s="41"/>
      <c r="E50" s="74" t="s">
        <v>26</v>
      </c>
      <c r="F50" s="75"/>
      <c r="G50" s="76"/>
      <c r="H50" s="77">
        <v>406189.09</v>
      </c>
      <c r="I50" s="66">
        <f>I33+I10</f>
        <v>-153.25</v>
      </c>
      <c r="J50" s="67">
        <f>H50+I50</f>
        <v>406035.84</v>
      </c>
      <c r="L50" s="4"/>
    </row>
    <row r="51" spans="2:12" x14ac:dyDescent="0.2">
      <c r="B51" s="40"/>
      <c r="C51" s="41"/>
      <c r="D51" s="41"/>
      <c r="E51" s="35" t="s">
        <v>27</v>
      </c>
      <c r="F51" s="40"/>
      <c r="G51" s="78"/>
      <c r="H51" s="77">
        <v>125743.16</v>
      </c>
      <c r="I51" s="66">
        <f>I40+I11</f>
        <v>63</v>
      </c>
      <c r="J51" s="67">
        <f>H51+I51</f>
        <v>125806.16</v>
      </c>
      <c r="L51" s="4"/>
    </row>
    <row r="52" spans="2:12" x14ac:dyDescent="0.2">
      <c r="B52" s="69" t="s">
        <v>41</v>
      </c>
      <c r="E52" s="79" t="s">
        <v>34</v>
      </c>
      <c r="F52" s="75"/>
      <c r="G52" s="76"/>
      <c r="H52" s="66">
        <f>H50+H51</f>
        <v>531932.25</v>
      </c>
      <c r="I52" s="66">
        <f>SUM(I50:I51)</f>
        <v>-90.25</v>
      </c>
      <c r="J52" s="66">
        <f>SUM(J50:J51)</f>
        <v>531842</v>
      </c>
      <c r="L52" s="4"/>
    </row>
    <row r="53" spans="2:12" x14ac:dyDescent="0.2">
      <c r="E53" s="35" t="s">
        <v>20</v>
      </c>
      <c r="F53" s="40"/>
      <c r="G53" s="78"/>
      <c r="H53" s="67">
        <f>H49-H52</f>
        <v>0</v>
      </c>
      <c r="I53" s="66">
        <f>I49-I52</f>
        <v>0</v>
      </c>
      <c r="J53" s="67">
        <f>J49-J52</f>
        <v>0</v>
      </c>
      <c r="L53" s="4"/>
    </row>
    <row r="54" spans="2:12" x14ac:dyDescent="0.2">
      <c r="E54" s="79" t="s">
        <v>35</v>
      </c>
      <c r="F54" s="75"/>
      <c r="G54" s="76"/>
      <c r="H54" s="80">
        <v>0</v>
      </c>
      <c r="I54" s="66">
        <v>0</v>
      </c>
      <c r="J54" s="66">
        <f>H54+I54</f>
        <v>0</v>
      </c>
      <c r="L54" s="4"/>
    </row>
    <row r="55" spans="2:12" x14ac:dyDescent="0.2">
      <c r="L55" s="4"/>
    </row>
    <row r="56" spans="2:12" x14ac:dyDescent="0.2">
      <c r="L56" s="4"/>
    </row>
    <row r="57" spans="2:12" x14ac:dyDescent="0.2">
      <c r="C57" s="4"/>
      <c r="D57" s="4"/>
      <c r="L57" s="4"/>
    </row>
    <row r="58" spans="2:12" x14ac:dyDescent="0.2">
      <c r="C58" s="4"/>
      <c r="D58" s="4"/>
      <c r="L58" s="4"/>
    </row>
    <row r="59" spans="2:12" x14ac:dyDescent="0.2">
      <c r="C59" s="4"/>
      <c r="D59" s="4"/>
      <c r="L59" s="4"/>
    </row>
    <row r="60" spans="2:12" x14ac:dyDescent="0.2">
      <c r="C60" s="4"/>
      <c r="D60" s="4"/>
      <c r="L60" s="4"/>
    </row>
    <row r="61" spans="2:12" x14ac:dyDescent="0.2">
      <c r="C61" s="4"/>
      <c r="D61" s="4"/>
      <c r="L61" s="4"/>
    </row>
  </sheetData>
  <mergeCells count="22">
    <mergeCell ref="A20:A21"/>
    <mergeCell ref="A22:A28"/>
    <mergeCell ref="A29:A32"/>
    <mergeCell ref="A37:A39"/>
    <mergeCell ref="E47:H47"/>
    <mergeCell ref="E33:G33"/>
    <mergeCell ref="E40:G40"/>
    <mergeCell ref="E42:H42"/>
    <mergeCell ref="E43:H43"/>
    <mergeCell ref="E44:H44"/>
    <mergeCell ref="E45:H45"/>
    <mergeCell ref="E46:H46"/>
    <mergeCell ref="E2:E3"/>
    <mergeCell ref="F2:F3"/>
    <mergeCell ref="G2:G3"/>
    <mergeCell ref="A5:A8"/>
    <mergeCell ref="B2:B3"/>
    <mergeCell ref="E9:G9"/>
    <mergeCell ref="E10:G10"/>
    <mergeCell ref="E11:G11"/>
    <mergeCell ref="E12:G12"/>
    <mergeCell ref="A14:A18"/>
  </mergeCells>
  <conditionalFormatting sqref="C9:D11 B1:B2">
    <cfRule type="expression" dxfId="50" priority="16" stopIfTrue="1">
      <formula>#REF!="Z"</formula>
    </cfRule>
    <cfRule type="expression" dxfId="49" priority="17" stopIfTrue="1">
      <formula>#REF!="T"</formula>
    </cfRule>
    <cfRule type="expression" dxfId="48" priority="18" stopIfTrue="1">
      <formula>#REF!="Y"</formula>
    </cfRule>
  </conditionalFormatting>
  <conditionalFormatting sqref="H123">
    <cfRule type="expression" dxfId="47" priority="13" stopIfTrue="1">
      <formula>$J122="Z"</formula>
    </cfRule>
    <cfRule type="expression" dxfId="46" priority="14" stopIfTrue="1">
      <formula>$J122="T"</formula>
    </cfRule>
    <cfRule type="expression" dxfId="45" priority="15" stopIfTrue="1">
      <formula>$J122="Y"</formula>
    </cfRule>
  </conditionalFormatting>
  <conditionalFormatting sqref="H124">
    <cfRule type="expression" dxfId="44" priority="10" stopIfTrue="1">
      <formula>$J123="Z"</formula>
    </cfRule>
    <cfRule type="expression" dxfId="43" priority="11" stopIfTrue="1">
      <formula>$J123="T"</formula>
    </cfRule>
    <cfRule type="expression" dxfId="42" priority="12" stopIfTrue="1">
      <formula>$J123="Y"</formula>
    </cfRule>
  </conditionalFormatting>
  <conditionalFormatting sqref="H125">
    <cfRule type="expression" dxfId="41" priority="7" stopIfTrue="1">
      <formula>$J124="Z"</formula>
    </cfRule>
    <cfRule type="expression" dxfId="40" priority="8" stopIfTrue="1">
      <formula>$J124="T"</formula>
    </cfRule>
    <cfRule type="expression" dxfId="39" priority="9" stopIfTrue="1">
      <formula>$J124="Y"</formula>
    </cfRule>
  </conditionalFormatting>
  <conditionalFormatting sqref="B1:B2">
    <cfRule type="expression" dxfId="38" priority="4" stopIfTrue="1">
      <formula>#REF!="Z"</formula>
    </cfRule>
    <cfRule type="expression" dxfId="37" priority="5" stopIfTrue="1">
      <formula>#REF!="T"</formula>
    </cfRule>
    <cfRule type="expression" dxfId="36" priority="6" stopIfTrue="1">
      <formula>#REF!="Y"</formula>
    </cfRule>
  </conditionalFormatting>
  <conditionalFormatting sqref="H49:H51">
    <cfRule type="expression" dxfId="35" priority="1" stopIfTrue="1">
      <formula>$J49="Z"</formula>
    </cfRule>
    <cfRule type="expression" dxfId="34" priority="2" stopIfTrue="1">
      <formula>$J49="T"</formula>
    </cfRule>
    <cfRule type="expression" dxfId="33" priority="3" stopIfTrue="1">
      <formula>$J49="Y"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26" sqref="A26:J26"/>
    </sheetView>
  </sheetViews>
  <sheetFormatPr defaultRowHeight="12.75" x14ac:dyDescent="0.2"/>
  <cols>
    <col min="1" max="1" width="4.42578125" style="4" customWidth="1"/>
    <col min="2" max="2" width="69.7109375" style="4" customWidth="1"/>
    <col min="3" max="3" width="4.140625" style="68" customWidth="1"/>
    <col min="4" max="4" width="9.140625" style="68" customWidth="1"/>
    <col min="5" max="5" width="6.7109375" style="4" customWidth="1"/>
    <col min="6" max="6" width="6.28515625" style="4" customWidth="1"/>
    <col min="7" max="7" width="5.42578125" style="4" customWidth="1"/>
    <col min="8" max="8" width="9.85546875" style="4" customWidth="1"/>
    <col min="9" max="9" width="10.5703125" style="4" customWidth="1"/>
    <col min="10" max="10" width="10.28515625" style="4" customWidth="1"/>
    <col min="11" max="11" width="59" style="4" customWidth="1"/>
    <col min="12" max="12" width="9.7109375" style="6" customWidth="1"/>
    <col min="13" max="16384" width="9.140625" style="4"/>
  </cols>
  <sheetData>
    <row r="1" spans="1:12" ht="15" x14ac:dyDescent="0.25">
      <c r="A1" s="1" t="s">
        <v>88</v>
      </c>
      <c r="B1" s="2"/>
      <c r="C1" s="3"/>
      <c r="D1" s="3"/>
      <c r="I1" s="2"/>
      <c r="J1" s="5" t="s">
        <v>36</v>
      </c>
    </row>
    <row r="2" spans="1:12" s="2" customFormat="1" x14ac:dyDescent="0.2">
      <c r="A2" s="7" t="s">
        <v>0</v>
      </c>
      <c r="B2" s="99" t="s">
        <v>1</v>
      </c>
      <c r="C2" s="7"/>
      <c r="D2" s="7" t="s">
        <v>2</v>
      </c>
      <c r="E2" s="99" t="s">
        <v>3</v>
      </c>
      <c r="F2" s="99" t="s">
        <v>4</v>
      </c>
      <c r="G2" s="99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x14ac:dyDescent="0.2">
      <c r="A3" s="8" t="s">
        <v>9</v>
      </c>
      <c r="B3" s="100"/>
      <c r="C3" s="8" t="s">
        <v>61</v>
      </c>
      <c r="D3" s="8" t="s">
        <v>10</v>
      </c>
      <c r="E3" s="100"/>
      <c r="F3" s="100"/>
      <c r="G3" s="100"/>
      <c r="H3" s="8" t="s">
        <v>11</v>
      </c>
      <c r="I3" s="8" t="s">
        <v>40</v>
      </c>
      <c r="J3" s="8" t="s">
        <v>11</v>
      </c>
      <c r="L3" s="5"/>
    </row>
    <row r="4" spans="1:12" ht="12.75" customHeight="1" x14ac:dyDescent="0.2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2" ht="12.75" customHeight="1" x14ac:dyDescent="0.2">
      <c r="A5" s="101" t="s">
        <v>13</v>
      </c>
      <c r="B5" s="14" t="s">
        <v>90</v>
      </c>
      <c r="C5" s="20"/>
      <c r="D5" s="13"/>
      <c r="E5" s="13">
        <v>3612</v>
      </c>
      <c r="F5" s="13">
        <v>3112</v>
      </c>
      <c r="G5" s="22" t="s">
        <v>89</v>
      </c>
      <c r="H5" s="15">
        <v>1000</v>
      </c>
      <c r="I5" s="16">
        <v>-224.3</v>
      </c>
      <c r="J5" s="82">
        <f t="shared" ref="J5:J6" si="0">H5+I5</f>
        <v>775.7</v>
      </c>
    </row>
    <row r="6" spans="1:12" ht="12.75" customHeight="1" x14ac:dyDescent="0.2">
      <c r="A6" s="103"/>
      <c r="B6" s="89" t="s">
        <v>91</v>
      </c>
      <c r="C6" s="17" t="s">
        <v>61</v>
      </c>
      <c r="D6" s="18"/>
      <c r="E6" s="18"/>
      <c r="F6" s="18">
        <v>4121</v>
      </c>
      <c r="G6" s="23" t="s">
        <v>66</v>
      </c>
      <c r="H6" s="19">
        <v>0</v>
      </c>
      <c r="I6" s="90">
        <v>224.3</v>
      </c>
      <c r="J6" s="91">
        <f t="shared" si="0"/>
        <v>224.3</v>
      </c>
    </row>
    <row r="7" spans="1:12" s="30" customFormat="1" ht="12.75" customHeight="1" x14ac:dyDescent="0.2">
      <c r="A7" s="26"/>
      <c r="B7" s="27"/>
      <c r="C7" s="28"/>
      <c r="D7" s="28"/>
      <c r="E7" s="94" t="s">
        <v>16</v>
      </c>
      <c r="F7" s="94"/>
      <c r="G7" s="94"/>
      <c r="H7" s="16">
        <f>H5+H6</f>
        <v>1000</v>
      </c>
      <c r="I7" s="16">
        <f>I5+I6</f>
        <v>0</v>
      </c>
      <c r="J7" s="16">
        <f>H7+I7</f>
        <v>1000</v>
      </c>
      <c r="L7" s="31"/>
    </row>
    <row r="8" spans="1:12" s="30" customFormat="1" ht="12.75" customHeight="1" x14ac:dyDescent="0.2">
      <c r="A8" s="26"/>
      <c r="B8" s="32" t="s">
        <v>17</v>
      </c>
      <c r="C8" s="28"/>
      <c r="D8" s="28"/>
      <c r="E8" s="95" t="s">
        <v>18</v>
      </c>
      <c r="F8" s="95"/>
      <c r="G8" s="95"/>
      <c r="H8" s="29">
        <v>0</v>
      </c>
      <c r="I8" s="29">
        <v>0</v>
      </c>
      <c r="J8" s="16">
        <f t="shared" ref="J8:J9" si="1">H8+I8</f>
        <v>0</v>
      </c>
      <c r="L8" s="31"/>
    </row>
    <row r="9" spans="1:12" ht="12.75" customHeight="1" x14ac:dyDescent="0.2">
      <c r="A9" s="26"/>
      <c r="B9" s="33"/>
      <c r="C9" s="28"/>
      <c r="D9" s="28"/>
      <c r="E9" s="96" t="s">
        <v>19</v>
      </c>
      <c r="F9" s="96"/>
      <c r="G9" s="96"/>
      <c r="H9" s="34">
        <v>0</v>
      </c>
      <c r="I9" s="34">
        <v>0</v>
      </c>
      <c r="J9" s="16">
        <f t="shared" si="1"/>
        <v>0</v>
      </c>
    </row>
    <row r="10" spans="1:12" ht="12.75" customHeight="1" x14ac:dyDescent="0.2">
      <c r="A10" s="35"/>
      <c r="B10" s="36"/>
      <c r="C10" s="37"/>
      <c r="D10" s="37"/>
      <c r="E10" s="96" t="s">
        <v>20</v>
      </c>
      <c r="F10" s="96"/>
      <c r="G10" s="96"/>
      <c r="H10" s="38">
        <f>H7-H8-H9</f>
        <v>1000</v>
      </c>
      <c r="I10" s="38">
        <f t="shared" ref="I10:J10" si="2">I7-I8-I9</f>
        <v>0</v>
      </c>
      <c r="J10" s="38">
        <f t="shared" si="2"/>
        <v>1000</v>
      </c>
    </row>
    <row r="11" spans="1:12" ht="12.75" customHeight="1" x14ac:dyDescent="0.2">
      <c r="A11" s="39" t="s">
        <v>21</v>
      </c>
      <c r="B11" s="40"/>
      <c r="C11" s="41"/>
      <c r="D11" s="41"/>
      <c r="E11" s="42"/>
      <c r="F11" s="40"/>
      <c r="G11" s="40"/>
      <c r="H11" s="43"/>
      <c r="I11" s="43"/>
      <c r="J11" s="44"/>
    </row>
    <row r="12" spans="1:12" ht="12.75" customHeight="1" x14ac:dyDescent="0.2">
      <c r="A12" s="97" t="s">
        <v>13</v>
      </c>
      <c r="B12" s="45" t="s">
        <v>92</v>
      </c>
      <c r="C12" s="46"/>
      <c r="D12" s="46"/>
      <c r="E12" s="46">
        <v>3429</v>
      </c>
      <c r="F12" s="46">
        <v>5171</v>
      </c>
      <c r="G12" s="22" t="s">
        <v>94</v>
      </c>
      <c r="H12" s="15">
        <v>899.5</v>
      </c>
      <c r="I12" s="47">
        <v>-30</v>
      </c>
      <c r="J12" s="15">
        <f t="shared" ref="J12:J23" si="3">H12+I12</f>
        <v>869.5</v>
      </c>
    </row>
    <row r="13" spans="1:12" ht="12.75" customHeight="1" x14ac:dyDescent="0.2">
      <c r="A13" s="98"/>
      <c r="B13" s="45" t="s">
        <v>93</v>
      </c>
      <c r="C13" s="46"/>
      <c r="D13" s="46"/>
      <c r="E13" s="46">
        <v>3429</v>
      </c>
      <c r="F13" s="46">
        <v>5154</v>
      </c>
      <c r="G13" s="22" t="s">
        <v>94</v>
      </c>
      <c r="H13" s="15">
        <v>90</v>
      </c>
      <c r="I13" s="47">
        <v>30</v>
      </c>
      <c r="J13" s="15">
        <f t="shared" si="3"/>
        <v>120</v>
      </c>
    </row>
    <row r="14" spans="1:12" x14ac:dyDescent="0.2">
      <c r="A14" s="97" t="s">
        <v>14</v>
      </c>
      <c r="B14" s="48" t="s">
        <v>95</v>
      </c>
      <c r="C14" s="49"/>
      <c r="D14" s="81"/>
      <c r="E14" s="13">
        <v>2212</v>
      </c>
      <c r="F14" s="13">
        <v>5169</v>
      </c>
      <c r="G14" s="22" t="s">
        <v>96</v>
      </c>
      <c r="H14" s="15">
        <v>5579.5</v>
      </c>
      <c r="I14" s="47">
        <v>-300</v>
      </c>
      <c r="J14" s="15">
        <f t="shared" si="3"/>
        <v>5279.5</v>
      </c>
      <c r="L14" s="4"/>
    </row>
    <row r="15" spans="1:12" x14ac:dyDescent="0.2">
      <c r="A15" s="98"/>
      <c r="B15" s="48" t="s">
        <v>97</v>
      </c>
      <c r="C15" s="49"/>
      <c r="D15" s="81"/>
      <c r="E15" s="13">
        <v>2212</v>
      </c>
      <c r="F15" s="13">
        <v>5171</v>
      </c>
      <c r="G15" s="22" t="s">
        <v>96</v>
      </c>
      <c r="H15" s="15">
        <v>1297</v>
      </c>
      <c r="I15" s="47">
        <v>-200</v>
      </c>
      <c r="J15" s="15">
        <f t="shared" si="3"/>
        <v>1097</v>
      </c>
      <c r="L15" s="4"/>
    </row>
    <row r="16" spans="1:12" x14ac:dyDescent="0.2">
      <c r="A16" s="98"/>
      <c r="B16" s="48" t="s">
        <v>98</v>
      </c>
      <c r="C16" s="49"/>
      <c r="D16" s="81"/>
      <c r="E16" s="13">
        <v>2219</v>
      </c>
      <c r="F16" s="13">
        <v>5171</v>
      </c>
      <c r="G16" s="22" t="s">
        <v>96</v>
      </c>
      <c r="H16" s="15">
        <v>2113.1999999999998</v>
      </c>
      <c r="I16" s="47">
        <v>200</v>
      </c>
      <c r="J16" s="15">
        <f t="shared" si="3"/>
        <v>2313.1999999999998</v>
      </c>
      <c r="L16" s="4"/>
    </row>
    <row r="17" spans="1:12" x14ac:dyDescent="0.2">
      <c r="A17" s="98"/>
      <c r="B17" s="48" t="s">
        <v>99</v>
      </c>
      <c r="C17" s="49"/>
      <c r="D17" s="50"/>
      <c r="E17" s="13">
        <v>2341</v>
      </c>
      <c r="F17" s="13">
        <v>5171</v>
      </c>
      <c r="G17" s="22" t="s">
        <v>96</v>
      </c>
      <c r="H17" s="15">
        <v>252.3</v>
      </c>
      <c r="I17" s="16">
        <v>200</v>
      </c>
      <c r="J17" s="15">
        <f t="shared" si="3"/>
        <v>452.3</v>
      </c>
      <c r="L17" s="4"/>
    </row>
    <row r="18" spans="1:12" x14ac:dyDescent="0.2">
      <c r="A18" s="98"/>
      <c r="B18" s="48" t="s">
        <v>100</v>
      </c>
      <c r="C18" s="49"/>
      <c r="D18" s="50"/>
      <c r="E18" s="13">
        <v>3421</v>
      </c>
      <c r="F18" s="13">
        <v>5171</v>
      </c>
      <c r="G18" s="22" t="s">
        <v>96</v>
      </c>
      <c r="H18" s="15">
        <v>698.6</v>
      </c>
      <c r="I18" s="16">
        <v>200</v>
      </c>
      <c r="J18" s="15">
        <f t="shared" si="3"/>
        <v>898.6</v>
      </c>
      <c r="L18" s="4"/>
    </row>
    <row r="19" spans="1:12" x14ac:dyDescent="0.2">
      <c r="A19" s="98"/>
      <c r="B19" s="21" t="s">
        <v>101</v>
      </c>
      <c r="C19" s="20"/>
      <c r="D19" s="22"/>
      <c r="E19" s="13">
        <v>3631</v>
      </c>
      <c r="F19" s="13">
        <v>5171</v>
      </c>
      <c r="G19" s="22" t="s">
        <v>96</v>
      </c>
      <c r="H19" s="15">
        <v>2686.2</v>
      </c>
      <c r="I19" s="47">
        <v>-300</v>
      </c>
      <c r="J19" s="15">
        <f t="shared" si="3"/>
        <v>2386.1999999999998</v>
      </c>
      <c r="L19" s="4"/>
    </row>
    <row r="20" spans="1:12" x14ac:dyDescent="0.2">
      <c r="A20" s="98"/>
      <c r="B20" s="21" t="s">
        <v>102</v>
      </c>
      <c r="C20" s="20"/>
      <c r="D20" s="22"/>
      <c r="E20" s="13">
        <v>3723</v>
      </c>
      <c r="F20" s="13">
        <v>5169</v>
      </c>
      <c r="G20" s="22" t="s">
        <v>96</v>
      </c>
      <c r="H20" s="15">
        <v>750</v>
      </c>
      <c r="I20" s="47">
        <v>-200</v>
      </c>
      <c r="J20" s="15">
        <f t="shared" si="3"/>
        <v>550</v>
      </c>
      <c r="L20" s="4"/>
    </row>
    <row r="21" spans="1:12" x14ac:dyDescent="0.2">
      <c r="A21" s="98"/>
      <c r="B21" s="21" t="s">
        <v>103</v>
      </c>
      <c r="C21" s="20"/>
      <c r="D21" s="22"/>
      <c r="E21" s="13">
        <v>3722</v>
      </c>
      <c r="F21" s="13">
        <v>5169</v>
      </c>
      <c r="G21" s="22" t="s">
        <v>96</v>
      </c>
      <c r="H21" s="15">
        <v>11036</v>
      </c>
      <c r="I21" s="16">
        <v>200</v>
      </c>
      <c r="J21" s="15">
        <f t="shared" si="3"/>
        <v>11236</v>
      </c>
      <c r="L21" s="4"/>
    </row>
    <row r="22" spans="1:12" x14ac:dyDescent="0.2">
      <c r="A22" s="104"/>
      <c r="B22" s="21" t="s">
        <v>104</v>
      </c>
      <c r="C22" s="20"/>
      <c r="D22" s="22"/>
      <c r="E22" s="13">
        <v>3725</v>
      </c>
      <c r="F22" s="13">
        <v>5171</v>
      </c>
      <c r="G22" s="22" t="s">
        <v>96</v>
      </c>
      <c r="H22" s="15">
        <v>110</v>
      </c>
      <c r="I22" s="16">
        <v>200</v>
      </c>
      <c r="J22" s="15">
        <f t="shared" si="3"/>
        <v>310</v>
      </c>
      <c r="L22" s="4"/>
    </row>
    <row r="23" spans="1:12" x14ac:dyDescent="0.2">
      <c r="A23" s="86" t="s">
        <v>15</v>
      </c>
      <c r="B23" s="89" t="s">
        <v>106</v>
      </c>
      <c r="C23" s="17" t="s">
        <v>61</v>
      </c>
      <c r="D23" s="23"/>
      <c r="E23" s="18">
        <v>2212</v>
      </c>
      <c r="F23" s="18">
        <v>5362</v>
      </c>
      <c r="G23" s="23" t="s">
        <v>46</v>
      </c>
      <c r="H23" s="19">
        <v>0</v>
      </c>
      <c r="I23" s="24">
        <v>0.12</v>
      </c>
      <c r="J23" s="19">
        <f t="shared" si="3"/>
        <v>0.12</v>
      </c>
      <c r="L23" s="4"/>
    </row>
    <row r="24" spans="1:12" x14ac:dyDescent="0.2">
      <c r="A24" s="40"/>
      <c r="B24" s="51"/>
      <c r="C24" s="52"/>
      <c r="D24" s="52"/>
      <c r="E24" s="108" t="s">
        <v>22</v>
      </c>
      <c r="F24" s="109"/>
      <c r="G24" s="110"/>
      <c r="H24" s="53">
        <f>SUM(H12:H23)</f>
        <v>25512.3</v>
      </c>
      <c r="I24" s="53">
        <f>SUM(I12:I23)</f>
        <v>0.12</v>
      </c>
      <c r="J24" s="53">
        <f>SUM(J12:J23)</f>
        <v>25512.42</v>
      </c>
      <c r="L24" s="4"/>
    </row>
    <row r="25" spans="1:12" x14ac:dyDescent="0.2">
      <c r="A25" s="54" t="s">
        <v>23</v>
      </c>
      <c r="B25" s="40"/>
      <c r="C25" s="41"/>
      <c r="D25" s="41"/>
      <c r="E25" s="55"/>
      <c r="F25" s="51"/>
      <c r="G25" s="51"/>
      <c r="H25" s="56"/>
      <c r="I25" s="57"/>
      <c r="J25" s="58"/>
      <c r="L25" s="4"/>
    </row>
    <row r="26" spans="1:12" x14ac:dyDescent="0.2">
      <c r="A26" s="86" t="s">
        <v>13</v>
      </c>
      <c r="B26" s="14" t="s">
        <v>105</v>
      </c>
      <c r="C26" s="46"/>
      <c r="D26" s="46"/>
      <c r="E26" s="46">
        <v>2212</v>
      </c>
      <c r="F26" s="46">
        <v>6121</v>
      </c>
      <c r="G26" s="22" t="s">
        <v>46</v>
      </c>
      <c r="H26" s="15">
        <v>0.12</v>
      </c>
      <c r="I26" s="47">
        <v>-0.12</v>
      </c>
      <c r="J26" s="15">
        <f>H26+I26</f>
        <v>0</v>
      </c>
      <c r="L26" s="4"/>
    </row>
    <row r="27" spans="1:12" ht="12.75" customHeight="1" x14ac:dyDescent="0.2">
      <c r="A27" s="37"/>
      <c r="B27" s="51"/>
      <c r="C27" s="52"/>
      <c r="D27" s="52"/>
      <c r="E27" s="111" t="s">
        <v>24</v>
      </c>
      <c r="F27" s="111"/>
      <c r="G27" s="111"/>
      <c r="H27" s="59">
        <f>SUM(H26:H26)</f>
        <v>0.12</v>
      </c>
      <c r="I27" s="59">
        <f>SUM(I26:I26)</f>
        <v>-0.12</v>
      </c>
      <c r="J27" s="59">
        <f>SUM(J26:J26)</f>
        <v>0</v>
      </c>
      <c r="L27" s="4"/>
    </row>
    <row r="28" spans="1:12" x14ac:dyDescent="0.2">
      <c r="A28" s="37"/>
      <c r="B28" s="36"/>
      <c r="C28" s="37"/>
      <c r="D28" s="37"/>
      <c r="E28" s="60"/>
      <c r="F28" s="60"/>
      <c r="G28" s="61"/>
      <c r="H28" s="62"/>
      <c r="I28" s="63"/>
      <c r="J28" s="64"/>
      <c r="L28" s="4"/>
    </row>
    <row r="29" spans="1:12" x14ac:dyDescent="0.2">
      <c r="B29" s="65" t="s">
        <v>25</v>
      </c>
      <c r="C29" s="41"/>
      <c r="D29" s="41"/>
      <c r="E29" s="112" t="s">
        <v>16</v>
      </c>
      <c r="F29" s="113"/>
      <c r="G29" s="113"/>
      <c r="H29" s="114"/>
      <c r="I29" s="66">
        <f>I7</f>
        <v>0</v>
      </c>
      <c r="J29" s="66"/>
      <c r="L29" s="4"/>
    </row>
    <row r="30" spans="1:12" x14ac:dyDescent="0.2">
      <c r="B30" s="40"/>
      <c r="C30" s="41"/>
      <c r="D30" s="41"/>
      <c r="E30" s="112" t="s">
        <v>26</v>
      </c>
      <c r="F30" s="113"/>
      <c r="G30" s="113"/>
      <c r="H30" s="114"/>
      <c r="I30" s="66">
        <f>I24+I8</f>
        <v>0.12</v>
      </c>
      <c r="J30" s="45"/>
      <c r="L30" s="4"/>
    </row>
    <row r="31" spans="1:12" x14ac:dyDescent="0.2">
      <c r="B31" s="40"/>
      <c r="C31" s="41"/>
      <c r="D31" s="41"/>
      <c r="E31" s="112" t="s">
        <v>27</v>
      </c>
      <c r="F31" s="113"/>
      <c r="G31" s="113"/>
      <c r="H31" s="114"/>
      <c r="I31" s="66">
        <f>I27+I9</f>
        <v>-0.12</v>
      </c>
      <c r="J31" s="67"/>
      <c r="L31" s="4"/>
    </row>
    <row r="32" spans="1:12" x14ac:dyDescent="0.2">
      <c r="B32" s="40"/>
      <c r="C32" s="41"/>
      <c r="D32" s="41"/>
      <c r="E32" s="112" t="s">
        <v>28</v>
      </c>
      <c r="F32" s="113"/>
      <c r="G32" s="113"/>
      <c r="H32" s="114"/>
      <c r="I32" s="66">
        <f>I30+I31</f>
        <v>0</v>
      </c>
      <c r="J32" s="67"/>
      <c r="L32" s="4"/>
    </row>
    <row r="33" spans="2:12" x14ac:dyDescent="0.2">
      <c r="B33" s="40"/>
      <c r="C33" s="41"/>
      <c r="D33" s="41"/>
      <c r="E33" s="105" t="s">
        <v>29</v>
      </c>
      <c r="F33" s="106"/>
      <c r="G33" s="106"/>
      <c r="H33" s="107"/>
      <c r="I33" s="66">
        <f>I29-I32</f>
        <v>0</v>
      </c>
      <c r="J33" s="67"/>
      <c r="L33" s="4"/>
    </row>
    <row r="34" spans="2:12" x14ac:dyDescent="0.2">
      <c r="B34" s="40"/>
      <c r="C34" s="41"/>
      <c r="D34" s="41"/>
      <c r="E34" s="105" t="s">
        <v>30</v>
      </c>
      <c r="F34" s="106"/>
      <c r="G34" s="106"/>
      <c r="H34" s="107"/>
      <c r="I34" s="66">
        <v>0</v>
      </c>
      <c r="J34" s="67"/>
      <c r="L34" s="4"/>
    </row>
    <row r="35" spans="2:12" x14ac:dyDescent="0.2">
      <c r="E35" s="25" t="s">
        <v>31</v>
      </c>
      <c r="G35" s="40"/>
      <c r="H35" s="69">
        <v>44118</v>
      </c>
      <c r="J35" s="69">
        <v>44118</v>
      </c>
      <c r="L35" s="4"/>
    </row>
    <row r="36" spans="2:12" x14ac:dyDescent="0.2">
      <c r="B36" s="65" t="s">
        <v>32</v>
      </c>
      <c r="C36" s="41"/>
      <c r="D36" s="41"/>
      <c r="E36" s="70" t="s">
        <v>33</v>
      </c>
      <c r="F36" s="71"/>
      <c r="G36" s="72"/>
      <c r="H36" s="66">
        <v>531842</v>
      </c>
      <c r="I36" s="66">
        <f>I29</f>
        <v>0</v>
      </c>
      <c r="J36" s="66">
        <f>H36+I36</f>
        <v>531842</v>
      </c>
      <c r="L36" s="4"/>
    </row>
    <row r="37" spans="2:12" x14ac:dyDescent="0.2">
      <c r="B37" s="40"/>
      <c r="C37" s="41"/>
      <c r="D37" s="41"/>
      <c r="E37" s="74" t="s">
        <v>26</v>
      </c>
      <c r="F37" s="75"/>
      <c r="G37" s="76"/>
      <c r="H37" s="67">
        <v>406035.84</v>
      </c>
      <c r="I37" s="66">
        <f>I24+I8</f>
        <v>0.12</v>
      </c>
      <c r="J37" s="67">
        <f>H37+I37</f>
        <v>406035.96</v>
      </c>
      <c r="L37" s="4"/>
    </row>
    <row r="38" spans="2:12" x14ac:dyDescent="0.2">
      <c r="B38" s="40"/>
      <c r="C38" s="41"/>
      <c r="D38" s="41"/>
      <c r="E38" s="35" t="s">
        <v>27</v>
      </c>
      <c r="F38" s="40"/>
      <c r="G38" s="78"/>
      <c r="H38" s="67">
        <v>125806.16</v>
      </c>
      <c r="I38" s="66">
        <f>I27+I9</f>
        <v>-0.12</v>
      </c>
      <c r="J38" s="67">
        <f>H38+I38</f>
        <v>125806.04000000001</v>
      </c>
      <c r="L38" s="4"/>
    </row>
    <row r="39" spans="2:12" x14ac:dyDescent="0.2">
      <c r="B39" s="69" t="s">
        <v>41</v>
      </c>
      <c r="E39" s="79" t="s">
        <v>34</v>
      </c>
      <c r="F39" s="75"/>
      <c r="G39" s="76"/>
      <c r="H39" s="66">
        <f>SUM(H37:H38)</f>
        <v>531842</v>
      </c>
      <c r="I39" s="66">
        <f>SUM(I37:I38)</f>
        <v>0</v>
      </c>
      <c r="J39" s="66">
        <f>SUM(J37:J38)</f>
        <v>531842</v>
      </c>
      <c r="L39" s="4"/>
    </row>
    <row r="40" spans="2:12" x14ac:dyDescent="0.2">
      <c r="E40" s="35" t="s">
        <v>20</v>
      </c>
      <c r="F40" s="40"/>
      <c r="G40" s="78"/>
      <c r="H40" s="67">
        <f>H36-H39</f>
        <v>0</v>
      </c>
      <c r="I40" s="66">
        <f>I36-I39</f>
        <v>0</v>
      </c>
      <c r="J40" s="67">
        <f>J36-J39</f>
        <v>0</v>
      </c>
      <c r="L40" s="4"/>
    </row>
    <row r="41" spans="2:12" x14ac:dyDescent="0.2">
      <c r="E41" s="79" t="s">
        <v>35</v>
      </c>
      <c r="F41" s="75"/>
      <c r="G41" s="76"/>
      <c r="H41" s="80">
        <v>0</v>
      </c>
      <c r="I41" s="66">
        <v>0</v>
      </c>
      <c r="J41" s="66">
        <f>H41+I41</f>
        <v>0</v>
      </c>
      <c r="L41" s="4"/>
    </row>
    <row r="42" spans="2:12" x14ac:dyDescent="0.2">
      <c r="L42" s="4"/>
    </row>
    <row r="43" spans="2:12" x14ac:dyDescent="0.2">
      <c r="L43" s="4"/>
    </row>
    <row r="44" spans="2:12" x14ac:dyDescent="0.2">
      <c r="C44" s="4"/>
      <c r="D44" s="4"/>
      <c r="L44" s="4"/>
    </row>
    <row r="45" spans="2:12" x14ac:dyDescent="0.2">
      <c r="C45" s="4"/>
      <c r="D45" s="4"/>
      <c r="L45" s="4"/>
    </row>
    <row r="46" spans="2:12" x14ac:dyDescent="0.2">
      <c r="C46" s="4"/>
      <c r="D46" s="4"/>
      <c r="L46" s="4"/>
    </row>
    <row r="47" spans="2:12" x14ac:dyDescent="0.2">
      <c r="C47" s="4"/>
      <c r="D47" s="4"/>
      <c r="L47" s="4"/>
    </row>
    <row r="48" spans="2:12" x14ac:dyDescent="0.2">
      <c r="C48" s="4"/>
      <c r="D48" s="4"/>
      <c r="L48" s="4"/>
    </row>
  </sheetData>
  <mergeCells count="19">
    <mergeCell ref="E32:H32"/>
    <mergeCell ref="E33:H33"/>
    <mergeCell ref="E34:H34"/>
    <mergeCell ref="E24:G24"/>
    <mergeCell ref="E27:G27"/>
    <mergeCell ref="E29:H29"/>
    <mergeCell ref="E30:H30"/>
    <mergeCell ref="A14:A22"/>
    <mergeCell ref="E31:H31"/>
    <mergeCell ref="B2:B3"/>
    <mergeCell ref="E2:E3"/>
    <mergeCell ref="F2:F3"/>
    <mergeCell ref="G2:G3"/>
    <mergeCell ref="A5:A6"/>
    <mergeCell ref="E7:G7"/>
    <mergeCell ref="E8:G8"/>
    <mergeCell ref="E9:G9"/>
    <mergeCell ref="E10:G10"/>
    <mergeCell ref="A12:A13"/>
  </mergeCells>
  <conditionalFormatting sqref="C7:D9 B1:B2">
    <cfRule type="expression" dxfId="32" priority="16" stopIfTrue="1">
      <formula>#REF!="Z"</formula>
    </cfRule>
    <cfRule type="expression" dxfId="31" priority="17" stopIfTrue="1">
      <formula>#REF!="T"</formula>
    </cfRule>
    <cfRule type="expression" dxfId="30" priority="18" stopIfTrue="1">
      <formula>#REF!="Y"</formula>
    </cfRule>
  </conditionalFormatting>
  <conditionalFormatting sqref="H110">
    <cfRule type="expression" dxfId="29" priority="13" stopIfTrue="1">
      <formula>$J109="Z"</formula>
    </cfRule>
    <cfRule type="expression" dxfId="28" priority="14" stopIfTrue="1">
      <formula>$J109="T"</formula>
    </cfRule>
    <cfRule type="expression" dxfId="27" priority="15" stopIfTrue="1">
      <formula>$J109="Y"</formula>
    </cfRule>
  </conditionalFormatting>
  <conditionalFormatting sqref="H111">
    <cfRule type="expression" dxfId="26" priority="10" stopIfTrue="1">
      <formula>$J110="Z"</formula>
    </cfRule>
    <cfRule type="expression" dxfId="25" priority="11" stopIfTrue="1">
      <formula>$J110="T"</formula>
    </cfRule>
    <cfRule type="expression" dxfId="24" priority="12" stopIfTrue="1">
      <formula>$J110="Y"</formula>
    </cfRule>
  </conditionalFormatting>
  <conditionalFormatting sqref="H112">
    <cfRule type="expression" dxfId="23" priority="7" stopIfTrue="1">
      <formula>$J111="Z"</formula>
    </cfRule>
    <cfRule type="expression" dxfId="22" priority="8" stopIfTrue="1">
      <formula>$J111="T"</formula>
    </cfRule>
    <cfRule type="expression" dxfId="21" priority="9" stopIfTrue="1">
      <formula>$J111="Y"</formula>
    </cfRule>
  </conditionalFormatting>
  <conditionalFormatting sqref="B1:B2">
    <cfRule type="expression" dxfId="20" priority="4" stopIfTrue="1">
      <formula>#REF!="Z"</formula>
    </cfRule>
    <cfRule type="expression" dxfId="19" priority="5" stopIfTrue="1">
      <formula>#REF!="T"</formula>
    </cfRule>
    <cfRule type="expression" dxfId="18" priority="6" stopIfTrue="1">
      <formula>#REF!="Y"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J2" sqref="J2"/>
    </sheetView>
  </sheetViews>
  <sheetFormatPr defaultRowHeight="12.75" x14ac:dyDescent="0.2"/>
  <cols>
    <col min="1" max="1" width="4.42578125" style="4" customWidth="1"/>
    <col min="2" max="2" width="69.7109375" style="4" customWidth="1"/>
    <col min="3" max="3" width="4.140625" style="68" customWidth="1"/>
    <col min="4" max="4" width="10" style="68" bestFit="1" customWidth="1"/>
    <col min="5" max="5" width="6.7109375" style="4" customWidth="1"/>
    <col min="6" max="6" width="6.28515625" style="4" customWidth="1"/>
    <col min="7" max="7" width="5.42578125" style="4" customWidth="1"/>
    <col min="8" max="8" width="9.85546875" style="4" customWidth="1"/>
    <col min="9" max="9" width="10.5703125" style="4" customWidth="1"/>
    <col min="10" max="10" width="10.28515625" style="4" customWidth="1"/>
    <col min="11" max="11" width="59" style="4" customWidth="1"/>
    <col min="12" max="12" width="9.7109375" style="6" customWidth="1"/>
    <col min="13" max="16384" width="9.140625" style="4"/>
  </cols>
  <sheetData>
    <row r="1" spans="1:12" ht="15" x14ac:dyDescent="0.25">
      <c r="A1" s="1" t="s">
        <v>39</v>
      </c>
      <c r="B1" s="2"/>
      <c r="C1" s="3"/>
      <c r="D1" s="3"/>
      <c r="I1" s="2"/>
      <c r="J1" s="5" t="s">
        <v>110</v>
      </c>
    </row>
    <row r="2" spans="1:12" s="2" customFormat="1" x14ac:dyDescent="0.2">
      <c r="A2" s="7" t="s">
        <v>0</v>
      </c>
      <c r="B2" s="99" t="s">
        <v>1</v>
      </c>
      <c r="C2" s="7"/>
      <c r="D2" s="7" t="s">
        <v>2</v>
      </c>
      <c r="E2" s="99" t="s">
        <v>3</v>
      </c>
      <c r="F2" s="99" t="s">
        <v>4</v>
      </c>
      <c r="G2" s="99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x14ac:dyDescent="0.2">
      <c r="A3" s="8" t="s">
        <v>9</v>
      </c>
      <c r="B3" s="100"/>
      <c r="C3" s="8" t="s">
        <v>61</v>
      </c>
      <c r="D3" s="8" t="s">
        <v>10</v>
      </c>
      <c r="E3" s="100"/>
      <c r="F3" s="100"/>
      <c r="G3" s="100"/>
      <c r="H3" s="8" t="s">
        <v>11</v>
      </c>
      <c r="I3" s="8" t="s">
        <v>40</v>
      </c>
      <c r="J3" s="8" t="s">
        <v>11</v>
      </c>
      <c r="L3" s="5"/>
    </row>
    <row r="4" spans="1:12" ht="12.75" customHeight="1" x14ac:dyDescent="0.2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2" ht="12.75" customHeight="1" x14ac:dyDescent="0.2">
      <c r="A5" s="101" t="s">
        <v>13</v>
      </c>
      <c r="B5" s="14" t="s">
        <v>42</v>
      </c>
      <c r="C5" s="20"/>
      <c r="D5" s="13">
        <v>104113013</v>
      </c>
      <c r="E5" s="13"/>
      <c r="F5" s="13">
        <v>4116</v>
      </c>
      <c r="G5" s="22" t="s">
        <v>43</v>
      </c>
      <c r="H5" s="15">
        <v>37</v>
      </c>
      <c r="I5" s="16">
        <v>10.029999999999999</v>
      </c>
      <c r="J5" s="82">
        <f t="shared" ref="J5:J10" si="0">H5+I5</f>
        <v>47.03</v>
      </c>
    </row>
    <row r="6" spans="1:12" ht="12.75" customHeight="1" x14ac:dyDescent="0.2">
      <c r="A6" s="102"/>
      <c r="B6" s="14" t="s">
        <v>48</v>
      </c>
      <c r="C6" s="20"/>
      <c r="D6" s="13">
        <v>104513013</v>
      </c>
      <c r="E6" s="13"/>
      <c r="F6" s="13">
        <v>4116</v>
      </c>
      <c r="G6" s="22" t="s">
        <v>43</v>
      </c>
      <c r="H6" s="15">
        <v>500</v>
      </c>
      <c r="I6" s="83">
        <v>-100.28</v>
      </c>
      <c r="J6" s="82">
        <f t="shared" si="0"/>
        <v>399.72</v>
      </c>
    </row>
    <row r="7" spans="1:12" ht="12.75" customHeight="1" x14ac:dyDescent="0.2">
      <c r="A7" s="102"/>
      <c r="B7" s="14" t="s">
        <v>45</v>
      </c>
      <c r="C7" s="20"/>
      <c r="D7" s="13"/>
      <c r="E7" s="13">
        <v>4339</v>
      </c>
      <c r="F7" s="13">
        <v>5492</v>
      </c>
      <c r="G7" s="22" t="s">
        <v>44</v>
      </c>
      <c r="H7" s="15">
        <v>170</v>
      </c>
      <c r="I7" s="83">
        <v>-45</v>
      </c>
      <c r="J7" s="82">
        <f t="shared" si="0"/>
        <v>125</v>
      </c>
    </row>
    <row r="8" spans="1:12" ht="12.75" customHeight="1" x14ac:dyDescent="0.2">
      <c r="A8" s="103"/>
      <c r="B8" s="14" t="s">
        <v>47</v>
      </c>
      <c r="C8" s="20"/>
      <c r="D8" s="13"/>
      <c r="E8" s="13">
        <v>6310</v>
      </c>
      <c r="F8" s="13">
        <v>5141</v>
      </c>
      <c r="G8" s="22" t="s">
        <v>46</v>
      </c>
      <c r="H8" s="15">
        <v>157</v>
      </c>
      <c r="I8" s="83">
        <v>-45.25</v>
      </c>
      <c r="J8" s="82">
        <f t="shared" si="0"/>
        <v>111.75</v>
      </c>
    </row>
    <row r="9" spans="1:12" ht="12.75" customHeight="1" x14ac:dyDescent="0.2">
      <c r="A9" s="101" t="s">
        <v>14</v>
      </c>
      <c r="B9" s="14" t="s">
        <v>90</v>
      </c>
      <c r="C9" s="20"/>
      <c r="D9" s="13"/>
      <c r="E9" s="13">
        <v>3612</v>
      </c>
      <c r="F9" s="13">
        <v>3112</v>
      </c>
      <c r="G9" s="22" t="s">
        <v>89</v>
      </c>
      <c r="H9" s="15">
        <v>1000</v>
      </c>
      <c r="I9" s="16">
        <v>-224.3</v>
      </c>
      <c r="J9" s="82">
        <f t="shared" si="0"/>
        <v>775.7</v>
      </c>
    </row>
    <row r="10" spans="1:12" ht="12.75" customHeight="1" x14ac:dyDescent="0.2">
      <c r="A10" s="103"/>
      <c r="B10" s="89" t="s">
        <v>91</v>
      </c>
      <c r="C10" s="17" t="s">
        <v>61</v>
      </c>
      <c r="D10" s="18"/>
      <c r="E10" s="18"/>
      <c r="F10" s="18">
        <v>4121</v>
      </c>
      <c r="G10" s="23" t="s">
        <v>66</v>
      </c>
      <c r="H10" s="19">
        <v>0</v>
      </c>
      <c r="I10" s="90">
        <v>224.3</v>
      </c>
      <c r="J10" s="91">
        <f t="shared" si="0"/>
        <v>224.3</v>
      </c>
    </row>
    <row r="11" spans="1:12" s="30" customFormat="1" ht="12.75" customHeight="1" x14ac:dyDescent="0.2">
      <c r="A11" s="26"/>
      <c r="B11" s="27"/>
      <c r="C11" s="28"/>
      <c r="D11" s="28"/>
      <c r="E11" s="94" t="s">
        <v>16</v>
      </c>
      <c r="F11" s="94"/>
      <c r="G11" s="94"/>
      <c r="H11" s="16">
        <f>H5+H6+H9+H10</f>
        <v>1537</v>
      </c>
      <c r="I11" s="16">
        <f t="shared" ref="I11:J11" si="1">I5+I6+I9+I10</f>
        <v>-90.25</v>
      </c>
      <c r="J11" s="16">
        <f t="shared" si="1"/>
        <v>1446.75</v>
      </c>
      <c r="L11" s="31"/>
    </row>
    <row r="12" spans="1:12" s="30" customFormat="1" ht="12.75" customHeight="1" x14ac:dyDescent="0.2">
      <c r="A12" s="26"/>
      <c r="B12" s="32" t="s">
        <v>17</v>
      </c>
      <c r="C12" s="28"/>
      <c r="D12" s="28"/>
      <c r="E12" s="95" t="s">
        <v>18</v>
      </c>
      <c r="F12" s="95"/>
      <c r="G12" s="95"/>
      <c r="H12" s="29">
        <f>H7+H8</f>
        <v>327</v>
      </c>
      <c r="I12" s="29">
        <f>I7+I8</f>
        <v>-90.25</v>
      </c>
      <c r="J12" s="29">
        <f>J7+J8</f>
        <v>236.75</v>
      </c>
      <c r="L12" s="31"/>
    </row>
    <row r="13" spans="1:12" ht="12.75" customHeight="1" x14ac:dyDescent="0.2">
      <c r="A13" s="26"/>
      <c r="B13" s="33"/>
      <c r="C13" s="28"/>
      <c r="D13" s="28"/>
      <c r="E13" s="96" t="s">
        <v>19</v>
      </c>
      <c r="F13" s="96"/>
      <c r="G13" s="96"/>
      <c r="H13" s="34">
        <v>0</v>
      </c>
      <c r="I13" s="34">
        <v>0</v>
      </c>
      <c r="J13" s="29">
        <v>0</v>
      </c>
    </row>
    <row r="14" spans="1:12" ht="12.75" customHeight="1" x14ac:dyDescent="0.2">
      <c r="A14" s="35"/>
      <c r="B14" s="36"/>
      <c r="C14" s="37"/>
      <c r="D14" s="37"/>
      <c r="E14" s="96" t="s">
        <v>20</v>
      </c>
      <c r="F14" s="96"/>
      <c r="G14" s="96"/>
      <c r="H14" s="38">
        <f>H11-H12-H13</f>
        <v>1210</v>
      </c>
      <c r="I14" s="38">
        <f t="shared" ref="I14:J14" si="2">I11-I12-I13</f>
        <v>0</v>
      </c>
      <c r="J14" s="38">
        <f t="shared" si="2"/>
        <v>1210</v>
      </c>
    </row>
    <row r="15" spans="1:12" ht="12.75" customHeight="1" x14ac:dyDescent="0.2">
      <c r="A15" s="39" t="s">
        <v>21</v>
      </c>
      <c r="B15" s="40"/>
      <c r="C15" s="41"/>
      <c r="D15" s="41"/>
      <c r="E15" s="42"/>
      <c r="F15" s="40"/>
      <c r="G15" s="40"/>
      <c r="H15" s="43"/>
      <c r="I15" s="43"/>
      <c r="J15" s="44"/>
    </row>
    <row r="16" spans="1:12" ht="12.75" customHeight="1" x14ac:dyDescent="0.2">
      <c r="A16" s="97" t="s">
        <v>13</v>
      </c>
      <c r="B16" s="45" t="s">
        <v>49</v>
      </c>
      <c r="C16" s="46"/>
      <c r="D16" s="46"/>
      <c r="E16" s="46">
        <v>2223</v>
      </c>
      <c r="F16" s="46">
        <v>5138</v>
      </c>
      <c r="G16" s="22"/>
      <c r="H16" s="15">
        <v>27</v>
      </c>
      <c r="I16" s="47">
        <v>-27</v>
      </c>
      <c r="J16" s="15">
        <f t="shared" ref="J16:J46" si="3">H16+I16</f>
        <v>0</v>
      </c>
    </row>
    <row r="17" spans="1:12" ht="12.75" customHeight="1" x14ac:dyDescent="0.2">
      <c r="A17" s="98"/>
      <c r="B17" s="45" t="s">
        <v>50</v>
      </c>
      <c r="C17" s="46"/>
      <c r="D17" s="46"/>
      <c r="E17" s="46">
        <v>2223</v>
      </c>
      <c r="F17" s="46">
        <v>5166</v>
      </c>
      <c r="G17" s="22"/>
      <c r="H17" s="15">
        <v>500</v>
      </c>
      <c r="I17" s="47">
        <v>-340</v>
      </c>
      <c r="J17" s="15">
        <f t="shared" si="3"/>
        <v>160</v>
      </c>
    </row>
    <row r="18" spans="1:12" ht="12.75" customHeight="1" x14ac:dyDescent="0.2">
      <c r="A18" s="98"/>
      <c r="B18" s="45" t="s">
        <v>53</v>
      </c>
      <c r="C18" s="46"/>
      <c r="D18" s="46"/>
      <c r="E18" s="46">
        <v>2223</v>
      </c>
      <c r="F18" s="46">
        <v>5194</v>
      </c>
      <c r="G18" s="22" t="s">
        <v>51</v>
      </c>
      <c r="H18" s="15">
        <v>50</v>
      </c>
      <c r="I18" s="47">
        <v>327</v>
      </c>
      <c r="J18" s="15">
        <f t="shared" si="3"/>
        <v>377</v>
      </c>
    </row>
    <row r="19" spans="1:12" ht="12.75" customHeight="1" x14ac:dyDescent="0.2">
      <c r="A19" s="98"/>
      <c r="B19" s="45" t="s">
        <v>55</v>
      </c>
      <c r="C19" s="46"/>
      <c r="D19" s="46"/>
      <c r="E19" s="46">
        <v>2223</v>
      </c>
      <c r="F19" s="46">
        <v>5169</v>
      </c>
      <c r="G19" s="22" t="s">
        <v>52</v>
      </c>
      <c r="H19" s="15">
        <v>93</v>
      </c>
      <c r="I19" s="47">
        <v>-15</v>
      </c>
      <c r="J19" s="15">
        <f t="shared" si="3"/>
        <v>78</v>
      </c>
    </row>
    <row r="20" spans="1:12" ht="12.75" customHeight="1" x14ac:dyDescent="0.2">
      <c r="A20" s="98"/>
      <c r="B20" s="45" t="s">
        <v>56</v>
      </c>
      <c r="C20" s="46"/>
      <c r="D20" s="46"/>
      <c r="E20" s="46">
        <v>2223</v>
      </c>
      <c r="F20" s="46">
        <v>5194</v>
      </c>
      <c r="G20" s="22" t="s">
        <v>52</v>
      </c>
      <c r="H20" s="15">
        <v>35</v>
      </c>
      <c r="I20" s="47">
        <v>15</v>
      </c>
      <c r="J20" s="15">
        <f t="shared" si="3"/>
        <v>50</v>
      </c>
    </row>
    <row r="21" spans="1:12" x14ac:dyDescent="0.2">
      <c r="A21" s="92" t="s">
        <v>14</v>
      </c>
      <c r="B21" s="48" t="s">
        <v>58</v>
      </c>
      <c r="C21" s="49"/>
      <c r="D21" s="81"/>
      <c r="E21" s="13">
        <v>3412</v>
      </c>
      <c r="F21" s="13">
        <v>5137</v>
      </c>
      <c r="G21" s="22" t="s">
        <v>57</v>
      </c>
      <c r="H21" s="15">
        <v>70</v>
      </c>
      <c r="I21" s="47">
        <v>-23</v>
      </c>
      <c r="J21" s="15">
        <f t="shared" si="3"/>
        <v>47</v>
      </c>
      <c r="L21" s="4"/>
    </row>
    <row r="22" spans="1:12" x14ac:dyDescent="0.2">
      <c r="A22" s="97" t="s">
        <v>15</v>
      </c>
      <c r="B22" s="48" t="s">
        <v>60</v>
      </c>
      <c r="C22" s="49"/>
      <c r="D22" s="81">
        <v>104113013</v>
      </c>
      <c r="E22" s="13">
        <v>4359</v>
      </c>
      <c r="F22" s="13">
        <v>5169</v>
      </c>
      <c r="G22" s="22" t="s">
        <v>43</v>
      </c>
      <c r="H22" s="15">
        <v>90</v>
      </c>
      <c r="I22" s="47">
        <v>-3</v>
      </c>
      <c r="J22" s="15">
        <f t="shared" si="3"/>
        <v>87</v>
      </c>
      <c r="L22" s="4"/>
    </row>
    <row r="23" spans="1:12" x14ac:dyDescent="0.2">
      <c r="A23" s="98"/>
      <c r="B23" s="48" t="s">
        <v>85</v>
      </c>
      <c r="C23" s="49"/>
      <c r="D23" s="81">
        <v>104113013</v>
      </c>
      <c r="E23" s="13">
        <v>4359</v>
      </c>
      <c r="F23" s="13">
        <v>5172</v>
      </c>
      <c r="G23" s="22" t="s">
        <v>43</v>
      </c>
      <c r="H23" s="15">
        <v>9</v>
      </c>
      <c r="I23" s="47">
        <v>3</v>
      </c>
      <c r="J23" s="15">
        <f t="shared" si="3"/>
        <v>12</v>
      </c>
      <c r="L23" s="4"/>
    </row>
    <row r="24" spans="1:12" x14ac:dyDescent="0.2">
      <c r="A24" s="97" t="s">
        <v>37</v>
      </c>
      <c r="B24" s="48" t="s">
        <v>62</v>
      </c>
      <c r="C24" s="49"/>
      <c r="D24" s="50"/>
      <c r="E24" s="13">
        <v>3399</v>
      </c>
      <c r="F24" s="13">
        <v>5222</v>
      </c>
      <c r="G24" s="22" t="s">
        <v>63</v>
      </c>
      <c r="H24" s="15">
        <v>110</v>
      </c>
      <c r="I24" s="16">
        <v>40</v>
      </c>
      <c r="J24" s="15">
        <f t="shared" si="3"/>
        <v>150</v>
      </c>
      <c r="L24" s="4"/>
    </row>
    <row r="25" spans="1:12" x14ac:dyDescent="0.2">
      <c r="A25" s="98"/>
      <c r="B25" s="48" t="s">
        <v>84</v>
      </c>
      <c r="C25" s="49"/>
      <c r="D25" s="50"/>
      <c r="E25" s="13">
        <v>3312</v>
      </c>
      <c r="F25" s="13">
        <v>5213</v>
      </c>
      <c r="G25" s="22" t="s">
        <v>64</v>
      </c>
      <c r="H25" s="15">
        <v>40</v>
      </c>
      <c r="I25" s="16">
        <v>-40</v>
      </c>
      <c r="J25" s="15">
        <f t="shared" si="3"/>
        <v>0</v>
      </c>
      <c r="L25" s="4"/>
    </row>
    <row r="26" spans="1:12" x14ac:dyDescent="0.2">
      <c r="A26" s="98"/>
      <c r="B26" s="21" t="s">
        <v>86</v>
      </c>
      <c r="C26" s="20"/>
      <c r="D26" s="22"/>
      <c r="E26" s="13">
        <v>3399</v>
      </c>
      <c r="F26" s="13">
        <v>5222</v>
      </c>
      <c r="G26" s="22" t="s">
        <v>63</v>
      </c>
      <c r="H26" s="15">
        <v>150</v>
      </c>
      <c r="I26" s="47">
        <v>-30</v>
      </c>
      <c r="J26" s="15">
        <f t="shared" si="3"/>
        <v>120</v>
      </c>
      <c r="L26" s="4"/>
    </row>
    <row r="27" spans="1:12" x14ac:dyDescent="0.2">
      <c r="A27" s="98"/>
      <c r="B27" s="87" t="s">
        <v>87</v>
      </c>
      <c r="C27" s="17" t="s">
        <v>61</v>
      </c>
      <c r="D27" s="23"/>
      <c r="E27" s="18">
        <v>5212</v>
      </c>
      <c r="F27" s="18">
        <v>5222</v>
      </c>
      <c r="G27" s="23" t="s">
        <v>65</v>
      </c>
      <c r="H27" s="19">
        <v>0</v>
      </c>
      <c r="I27" s="88">
        <v>30</v>
      </c>
      <c r="J27" s="19">
        <f t="shared" si="3"/>
        <v>30</v>
      </c>
      <c r="L27" s="4"/>
    </row>
    <row r="28" spans="1:12" x14ac:dyDescent="0.2">
      <c r="A28" s="98"/>
      <c r="B28" s="21" t="s">
        <v>68</v>
      </c>
      <c r="C28" s="20"/>
      <c r="D28" s="22" t="s">
        <v>67</v>
      </c>
      <c r="E28" s="13">
        <v>3113</v>
      </c>
      <c r="F28" s="13">
        <v>5169</v>
      </c>
      <c r="G28" s="22" t="s">
        <v>66</v>
      </c>
      <c r="H28" s="15">
        <v>759.56</v>
      </c>
      <c r="I28" s="47">
        <v>-31</v>
      </c>
      <c r="J28" s="15">
        <f t="shared" si="3"/>
        <v>728.56</v>
      </c>
      <c r="L28" s="4"/>
    </row>
    <row r="29" spans="1:12" x14ac:dyDescent="0.2">
      <c r="A29" s="98"/>
      <c r="B29" s="87" t="s">
        <v>69</v>
      </c>
      <c r="C29" s="17" t="s">
        <v>61</v>
      </c>
      <c r="D29" s="23" t="s">
        <v>67</v>
      </c>
      <c r="E29" s="18">
        <v>3113</v>
      </c>
      <c r="F29" s="18">
        <v>5137</v>
      </c>
      <c r="G29" s="23" t="s">
        <v>66</v>
      </c>
      <c r="H29" s="19">
        <v>0</v>
      </c>
      <c r="I29" s="88">
        <v>11</v>
      </c>
      <c r="J29" s="19">
        <f t="shared" si="3"/>
        <v>11</v>
      </c>
      <c r="L29" s="4"/>
    </row>
    <row r="30" spans="1:12" x14ac:dyDescent="0.2">
      <c r="A30" s="104"/>
      <c r="B30" s="21" t="s">
        <v>70</v>
      </c>
      <c r="C30" s="20"/>
      <c r="D30" s="22" t="s">
        <v>67</v>
      </c>
      <c r="E30" s="13">
        <v>3113</v>
      </c>
      <c r="F30" s="13">
        <v>5139</v>
      </c>
      <c r="G30" s="22" t="s">
        <v>66</v>
      </c>
      <c r="H30" s="15">
        <v>10</v>
      </c>
      <c r="I30" s="47">
        <v>20</v>
      </c>
      <c r="J30" s="15">
        <f t="shared" si="3"/>
        <v>30</v>
      </c>
      <c r="L30" s="4"/>
    </row>
    <row r="31" spans="1:12" x14ac:dyDescent="0.2">
      <c r="A31" s="97" t="s">
        <v>38</v>
      </c>
      <c r="B31" s="21" t="s">
        <v>71</v>
      </c>
      <c r="C31" s="20"/>
      <c r="D31" s="22"/>
      <c r="E31" s="13">
        <v>2223</v>
      </c>
      <c r="F31" s="13">
        <v>5166</v>
      </c>
      <c r="G31" s="22"/>
      <c r="H31" s="15">
        <v>160</v>
      </c>
      <c r="I31" s="16">
        <v>-24.2</v>
      </c>
      <c r="J31" s="15">
        <f t="shared" si="3"/>
        <v>135.80000000000001</v>
      </c>
      <c r="L31" s="4"/>
    </row>
    <row r="32" spans="1:12" x14ac:dyDescent="0.2">
      <c r="A32" s="98"/>
      <c r="B32" s="87" t="s">
        <v>72</v>
      </c>
      <c r="C32" s="17" t="s">
        <v>61</v>
      </c>
      <c r="D32" s="23"/>
      <c r="E32" s="18">
        <v>3745</v>
      </c>
      <c r="F32" s="18">
        <v>5169</v>
      </c>
      <c r="G32" s="23" t="s">
        <v>73</v>
      </c>
      <c r="H32" s="19">
        <v>0</v>
      </c>
      <c r="I32" s="24">
        <v>24.2</v>
      </c>
      <c r="J32" s="19">
        <f t="shared" si="3"/>
        <v>24.2</v>
      </c>
      <c r="L32" s="4"/>
    </row>
    <row r="33" spans="1:12" x14ac:dyDescent="0.2">
      <c r="A33" s="98"/>
      <c r="B33" s="21" t="s">
        <v>83</v>
      </c>
      <c r="C33" s="20"/>
      <c r="D33" s="22"/>
      <c r="E33" s="13">
        <v>3639</v>
      </c>
      <c r="F33" s="13">
        <v>5171</v>
      </c>
      <c r="G33" s="22" t="s">
        <v>80</v>
      </c>
      <c r="H33" s="15">
        <v>7120.72</v>
      </c>
      <c r="I33" s="16">
        <v>-2200</v>
      </c>
      <c r="J33" s="15">
        <f t="shared" si="3"/>
        <v>4920.72</v>
      </c>
      <c r="L33" s="4"/>
    </row>
    <row r="34" spans="1:12" x14ac:dyDescent="0.2">
      <c r="A34" s="104"/>
      <c r="B34" s="21" t="s">
        <v>82</v>
      </c>
      <c r="C34" s="20"/>
      <c r="D34" s="22"/>
      <c r="E34" s="13">
        <v>2212</v>
      </c>
      <c r="F34" s="13">
        <v>5171</v>
      </c>
      <c r="G34" s="22" t="s">
        <v>81</v>
      </c>
      <c r="H34" s="15">
        <v>1200</v>
      </c>
      <c r="I34" s="16">
        <v>2200</v>
      </c>
      <c r="J34" s="15">
        <f t="shared" si="3"/>
        <v>3400</v>
      </c>
      <c r="L34" s="4"/>
    </row>
    <row r="35" spans="1:12" x14ac:dyDescent="0.2">
      <c r="A35" s="97" t="s">
        <v>107</v>
      </c>
      <c r="B35" s="45" t="s">
        <v>92</v>
      </c>
      <c r="C35" s="46"/>
      <c r="D35" s="46"/>
      <c r="E35" s="46">
        <v>3429</v>
      </c>
      <c r="F35" s="46">
        <v>5171</v>
      </c>
      <c r="G35" s="22" t="s">
        <v>94</v>
      </c>
      <c r="H35" s="15">
        <v>899.5</v>
      </c>
      <c r="I35" s="47">
        <v>-30</v>
      </c>
      <c r="J35" s="15">
        <f t="shared" si="3"/>
        <v>869.5</v>
      </c>
      <c r="L35" s="4"/>
    </row>
    <row r="36" spans="1:12" x14ac:dyDescent="0.2">
      <c r="A36" s="98"/>
      <c r="B36" s="45" t="s">
        <v>93</v>
      </c>
      <c r="C36" s="46"/>
      <c r="D36" s="46"/>
      <c r="E36" s="46">
        <v>3429</v>
      </c>
      <c r="F36" s="46">
        <v>5154</v>
      </c>
      <c r="G36" s="22" t="s">
        <v>94</v>
      </c>
      <c r="H36" s="15">
        <v>90</v>
      </c>
      <c r="I36" s="47">
        <v>30</v>
      </c>
      <c r="J36" s="15">
        <f t="shared" si="3"/>
        <v>120</v>
      </c>
      <c r="L36" s="4"/>
    </row>
    <row r="37" spans="1:12" x14ac:dyDescent="0.2">
      <c r="A37" s="97" t="s">
        <v>108</v>
      </c>
      <c r="B37" s="48" t="s">
        <v>95</v>
      </c>
      <c r="C37" s="49"/>
      <c r="D37" s="81"/>
      <c r="E37" s="13">
        <v>2212</v>
      </c>
      <c r="F37" s="13">
        <v>5169</v>
      </c>
      <c r="G37" s="22" t="s">
        <v>96</v>
      </c>
      <c r="H37" s="15">
        <v>5579.5</v>
      </c>
      <c r="I37" s="47">
        <v>-300</v>
      </c>
      <c r="J37" s="15">
        <f t="shared" si="3"/>
        <v>5279.5</v>
      </c>
      <c r="L37" s="4"/>
    </row>
    <row r="38" spans="1:12" x14ac:dyDescent="0.2">
      <c r="A38" s="98"/>
      <c r="B38" s="48" t="s">
        <v>97</v>
      </c>
      <c r="C38" s="49"/>
      <c r="D38" s="81"/>
      <c r="E38" s="13">
        <v>2212</v>
      </c>
      <c r="F38" s="13">
        <v>5171</v>
      </c>
      <c r="G38" s="22" t="s">
        <v>96</v>
      </c>
      <c r="H38" s="15">
        <v>1297</v>
      </c>
      <c r="I38" s="47">
        <v>-200</v>
      </c>
      <c r="J38" s="15">
        <f t="shared" si="3"/>
        <v>1097</v>
      </c>
      <c r="L38" s="4"/>
    </row>
    <row r="39" spans="1:12" x14ac:dyDescent="0.2">
      <c r="A39" s="98"/>
      <c r="B39" s="48" t="s">
        <v>98</v>
      </c>
      <c r="C39" s="49"/>
      <c r="D39" s="81"/>
      <c r="E39" s="13">
        <v>2219</v>
      </c>
      <c r="F39" s="13">
        <v>5171</v>
      </c>
      <c r="G39" s="22" t="s">
        <v>96</v>
      </c>
      <c r="H39" s="15">
        <v>2113.1999999999998</v>
      </c>
      <c r="I39" s="47">
        <v>200</v>
      </c>
      <c r="J39" s="15">
        <f t="shared" si="3"/>
        <v>2313.1999999999998</v>
      </c>
      <c r="L39" s="4"/>
    </row>
    <row r="40" spans="1:12" x14ac:dyDescent="0.2">
      <c r="A40" s="98"/>
      <c r="B40" s="48" t="s">
        <v>99</v>
      </c>
      <c r="C40" s="49"/>
      <c r="D40" s="50"/>
      <c r="E40" s="13">
        <v>2341</v>
      </c>
      <c r="F40" s="13">
        <v>5171</v>
      </c>
      <c r="G40" s="22" t="s">
        <v>96</v>
      </c>
      <c r="H40" s="15">
        <v>252.3</v>
      </c>
      <c r="I40" s="16">
        <v>200</v>
      </c>
      <c r="J40" s="15">
        <f t="shared" si="3"/>
        <v>452.3</v>
      </c>
      <c r="L40" s="4"/>
    </row>
    <row r="41" spans="1:12" x14ac:dyDescent="0.2">
      <c r="A41" s="98"/>
      <c r="B41" s="48" t="s">
        <v>100</v>
      </c>
      <c r="C41" s="49"/>
      <c r="D41" s="50"/>
      <c r="E41" s="13">
        <v>3421</v>
      </c>
      <c r="F41" s="13">
        <v>5171</v>
      </c>
      <c r="G41" s="22" t="s">
        <v>96</v>
      </c>
      <c r="H41" s="15">
        <v>698.6</v>
      </c>
      <c r="I41" s="16">
        <v>200</v>
      </c>
      <c r="J41" s="15">
        <f t="shared" si="3"/>
        <v>898.6</v>
      </c>
      <c r="L41" s="4"/>
    </row>
    <row r="42" spans="1:12" x14ac:dyDescent="0.2">
      <c r="A42" s="98"/>
      <c r="B42" s="21" t="s">
        <v>101</v>
      </c>
      <c r="C42" s="20"/>
      <c r="D42" s="22"/>
      <c r="E42" s="13">
        <v>3631</v>
      </c>
      <c r="F42" s="13">
        <v>5171</v>
      </c>
      <c r="G42" s="22" t="s">
        <v>96</v>
      </c>
      <c r="H42" s="15">
        <v>2686.2</v>
      </c>
      <c r="I42" s="47">
        <v>-300</v>
      </c>
      <c r="J42" s="15">
        <f t="shared" si="3"/>
        <v>2386.1999999999998</v>
      </c>
      <c r="L42" s="4"/>
    </row>
    <row r="43" spans="1:12" x14ac:dyDescent="0.2">
      <c r="A43" s="98"/>
      <c r="B43" s="21" t="s">
        <v>102</v>
      </c>
      <c r="C43" s="20"/>
      <c r="D43" s="22"/>
      <c r="E43" s="13">
        <v>3723</v>
      </c>
      <c r="F43" s="13">
        <v>5169</v>
      </c>
      <c r="G43" s="22" t="s">
        <v>96</v>
      </c>
      <c r="H43" s="15">
        <v>750</v>
      </c>
      <c r="I43" s="47">
        <v>-200</v>
      </c>
      <c r="J43" s="15">
        <f t="shared" si="3"/>
        <v>550</v>
      </c>
      <c r="L43" s="4"/>
    </row>
    <row r="44" spans="1:12" x14ac:dyDescent="0.2">
      <c r="A44" s="98"/>
      <c r="B44" s="21" t="s">
        <v>103</v>
      </c>
      <c r="C44" s="20"/>
      <c r="D44" s="22"/>
      <c r="E44" s="13">
        <v>3722</v>
      </c>
      <c r="F44" s="13">
        <v>5169</v>
      </c>
      <c r="G44" s="22" t="s">
        <v>96</v>
      </c>
      <c r="H44" s="15">
        <v>11036</v>
      </c>
      <c r="I44" s="16">
        <v>200</v>
      </c>
      <c r="J44" s="15">
        <f t="shared" si="3"/>
        <v>11236</v>
      </c>
      <c r="L44" s="4"/>
    </row>
    <row r="45" spans="1:12" x14ac:dyDescent="0.2">
      <c r="A45" s="104"/>
      <c r="B45" s="21" t="s">
        <v>104</v>
      </c>
      <c r="C45" s="20"/>
      <c r="D45" s="22"/>
      <c r="E45" s="13">
        <v>3725</v>
      </c>
      <c r="F45" s="13">
        <v>5171</v>
      </c>
      <c r="G45" s="22" t="s">
        <v>96</v>
      </c>
      <c r="H45" s="15">
        <v>110</v>
      </c>
      <c r="I45" s="16">
        <v>200</v>
      </c>
      <c r="J45" s="15">
        <f t="shared" si="3"/>
        <v>310</v>
      </c>
      <c r="L45" s="4"/>
    </row>
    <row r="46" spans="1:12" x14ac:dyDescent="0.2">
      <c r="A46" s="86" t="s">
        <v>109</v>
      </c>
      <c r="B46" s="89" t="s">
        <v>106</v>
      </c>
      <c r="C46" s="17" t="s">
        <v>61</v>
      </c>
      <c r="D46" s="23"/>
      <c r="E46" s="18">
        <v>2212</v>
      </c>
      <c r="F46" s="18">
        <v>5362</v>
      </c>
      <c r="G46" s="23" t="s">
        <v>46</v>
      </c>
      <c r="H46" s="19">
        <v>0</v>
      </c>
      <c r="I46" s="24">
        <v>0.12</v>
      </c>
      <c r="J46" s="19">
        <f t="shared" si="3"/>
        <v>0.12</v>
      </c>
      <c r="L46" s="4"/>
    </row>
    <row r="47" spans="1:12" x14ac:dyDescent="0.2">
      <c r="A47" s="40"/>
      <c r="B47" s="51"/>
      <c r="C47" s="52"/>
      <c r="D47" s="52"/>
      <c r="E47" s="108" t="s">
        <v>22</v>
      </c>
      <c r="F47" s="109"/>
      <c r="G47" s="110"/>
      <c r="H47" s="53">
        <f>SUM(H16:H46)</f>
        <v>35936.58</v>
      </c>
      <c r="I47" s="53">
        <f t="shared" ref="I47:J47" si="4">SUM(I16:I46)</f>
        <v>-62.88</v>
      </c>
      <c r="J47" s="53">
        <f t="shared" si="4"/>
        <v>35873.700000000004</v>
      </c>
      <c r="L47" s="4"/>
    </row>
    <row r="48" spans="1:12" x14ac:dyDescent="0.2">
      <c r="A48" s="54" t="s">
        <v>23</v>
      </c>
      <c r="B48" s="40"/>
      <c r="C48" s="41"/>
      <c r="D48" s="41"/>
      <c r="E48" s="55"/>
      <c r="F48" s="51"/>
      <c r="G48" s="51"/>
      <c r="H48" s="56"/>
      <c r="I48" s="57"/>
      <c r="J48" s="58"/>
      <c r="L48" s="4"/>
    </row>
    <row r="49" spans="1:12" x14ac:dyDescent="0.2">
      <c r="A49" s="86" t="s">
        <v>13</v>
      </c>
      <c r="B49" s="45" t="s">
        <v>54</v>
      </c>
      <c r="C49" s="46"/>
      <c r="D49" s="46"/>
      <c r="E49" s="46">
        <v>2223</v>
      </c>
      <c r="F49" s="46">
        <v>6122</v>
      </c>
      <c r="G49" s="22" t="s">
        <v>51</v>
      </c>
      <c r="H49" s="15">
        <v>50</v>
      </c>
      <c r="I49" s="47">
        <v>40</v>
      </c>
      <c r="J49" s="15">
        <f t="shared" ref="J49:J54" si="5">H49+I49</f>
        <v>90</v>
      </c>
      <c r="L49" s="4"/>
    </row>
    <row r="50" spans="1:12" ht="12.75" customHeight="1" x14ac:dyDescent="0.2">
      <c r="A50" s="93" t="s">
        <v>14</v>
      </c>
      <c r="B50" s="14" t="s">
        <v>59</v>
      </c>
      <c r="C50" s="20"/>
      <c r="D50" s="22"/>
      <c r="E50" s="13">
        <v>3412</v>
      </c>
      <c r="F50" s="13">
        <v>6122</v>
      </c>
      <c r="G50" s="22" t="s">
        <v>57</v>
      </c>
      <c r="H50" s="15">
        <v>120</v>
      </c>
      <c r="I50" s="16">
        <v>23</v>
      </c>
      <c r="J50" s="15">
        <f t="shared" si="5"/>
        <v>143</v>
      </c>
      <c r="L50" s="4"/>
    </row>
    <row r="51" spans="1:12" ht="12.75" customHeight="1" x14ac:dyDescent="0.2">
      <c r="A51" s="97" t="s">
        <v>15</v>
      </c>
      <c r="B51" s="14" t="s">
        <v>78</v>
      </c>
      <c r="C51" s="20"/>
      <c r="D51" s="22"/>
      <c r="E51" s="13">
        <v>3639</v>
      </c>
      <c r="F51" s="13">
        <v>6121</v>
      </c>
      <c r="G51" s="22" t="s">
        <v>75</v>
      </c>
      <c r="H51" s="15">
        <v>286</v>
      </c>
      <c r="I51" s="16">
        <v>-30</v>
      </c>
      <c r="J51" s="15">
        <f t="shared" si="5"/>
        <v>256</v>
      </c>
      <c r="L51" s="4"/>
    </row>
    <row r="52" spans="1:12" ht="12.75" customHeight="1" x14ac:dyDescent="0.2">
      <c r="A52" s="98"/>
      <c r="B52" s="14" t="s">
        <v>79</v>
      </c>
      <c r="C52" s="20"/>
      <c r="D52" s="22"/>
      <c r="E52" s="13">
        <v>2212</v>
      </c>
      <c r="F52" s="13">
        <v>6121</v>
      </c>
      <c r="G52" s="22" t="s">
        <v>77</v>
      </c>
      <c r="H52" s="15">
        <v>293</v>
      </c>
      <c r="I52" s="16">
        <v>11</v>
      </c>
      <c r="J52" s="15">
        <f t="shared" si="5"/>
        <v>304</v>
      </c>
      <c r="L52" s="4"/>
    </row>
    <row r="53" spans="1:12" ht="12.75" customHeight="1" x14ac:dyDescent="0.2">
      <c r="A53" s="104"/>
      <c r="B53" s="14" t="s">
        <v>74</v>
      </c>
      <c r="C53" s="20"/>
      <c r="D53" s="22"/>
      <c r="E53" s="13">
        <v>4350</v>
      </c>
      <c r="F53" s="13">
        <v>6121</v>
      </c>
      <c r="G53" s="22" t="s">
        <v>76</v>
      </c>
      <c r="H53" s="15">
        <v>905</v>
      </c>
      <c r="I53" s="16">
        <v>19</v>
      </c>
      <c r="J53" s="15">
        <f t="shared" si="5"/>
        <v>924</v>
      </c>
      <c r="L53" s="4"/>
    </row>
    <row r="54" spans="1:12" ht="12.75" customHeight="1" x14ac:dyDescent="0.2">
      <c r="A54" s="86" t="s">
        <v>37</v>
      </c>
      <c r="B54" s="14" t="s">
        <v>105</v>
      </c>
      <c r="C54" s="46"/>
      <c r="D54" s="46"/>
      <c r="E54" s="46">
        <v>2212</v>
      </c>
      <c r="F54" s="46">
        <v>6121</v>
      </c>
      <c r="G54" s="22" t="s">
        <v>46</v>
      </c>
      <c r="H54" s="15">
        <v>0.12</v>
      </c>
      <c r="I54" s="47">
        <v>-0.12</v>
      </c>
      <c r="J54" s="15">
        <f t="shared" si="5"/>
        <v>0</v>
      </c>
      <c r="L54" s="4"/>
    </row>
    <row r="55" spans="1:12" ht="12.75" customHeight="1" x14ac:dyDescent="0.2">
      <c r="A55" s="37"/>
      <c r="B55" s="51"/>
      <c r="C55" s="52"/>
      <c r="D55" s="52"/>
      <c r="E55" s="111" t="s">
        <v>24</v>
      </c>
      <c r="F55" s="111"/>
      <c r="G55" s="111"/>
      <c r="H55" s="59">
        <f>SUM(H49:H54)</f>
        <v>1654.12</v>
      </c>
      <c r="I55" s="59">
        <f t="shared" ref="I55:J55" si="6">SUM(I49:I54)</f>
        <v>62.88</v>
      </c>
      <c r="J55" s="59">
        <f t="shared" si="6"/>
        <v>1717</v>
      </c>
      <c r="L55" s="4"/>
    </row>
    <row r="56" spans="1:12" x14ac:dyDescent="0.2">
      <c r="A56" s="37"/>
      <c r="B56" s="36"/>
      <c r="C56" s="37"/>
      <c r="D56" s="37"/>
      <c r="E56" s="60"/>
      <c r="F56" s="60"/>
      <c r="G56" s="61"/>
      <c r="H56" s="62"/>
      <c r="I56" s="63"/>
      <c r="J56" s="64"/>
      <c r="L56" s="4"/>
    </row>
    <row r="57" spans="1:12" x14ac:dyDescent="0.2">
      <c r="B57" s="65" t="s">
        <v>25</v>
      </c>
      <c r="C57" s="41"/>
      <c r="D57" s="41"/>
      <c r="E57" s="112" t="s">
        <v>16</v>
      </c>
      <c r="F57" s="113"/>
      <c r="G57" s="113"/>
      <c r="H57" s="114"/>
      <c r="I57" s="66">
        <f>I11</f>
        <v>-90.25</v>
      </c>
      <c r="J57" s="66"/>
      <c r="L57" s="4"/>
    </row>
    <row r="58" spans="1:12" x14ac:dyDescent="0.2">
      <c r="B58" s="40"/>
      <c r="C58" s="41"/>
      <c r="D58" s="41"/>
      <c r="E58" s="112" t="s">
        <v>26</v>
      </c>
      <c r="F58" s="113"/>
      <c r="G58" s="113"/>
      <c r="H58" s="114"/>
      <c r="I58" s="66">
        <f>I47+I12</f>
        <v>-153.13</v>
      </c>
      <c r="J58" s="45"/>
      <c r="L58" s="4"/>
    </row>
    <row r="59" spans="1:12" x14ac:dyDescent="0.2">
      <c r="B59" s="40"/>
      <c r="C59" s="41"/>
      <c r="D59" s="41"/>
      <c r="E59" s="112" t="s">
        <v>27</v>
      </c>
      <c r="F59" s="113"/>
      <c r="G59" s="113"/>
      <c r="H59" s="114"/>
      <c r="I59" s="66">
        <f>I55+I13</f>
        <v>62.88</v>
      </c>
      <c r="J59" s="67"/>
      <c r="L59" s="4"/>
    </row>
    <row r="60" spans="1:12" x14ac:dyDescent="0.2">
      <c r="B60" s="40"/>
      <c r="C60" s="41"/>
      <c r="D60" s="41"/>
      <c r="E60" s="112" t="s">
        <v>28</v>
      </c>
      <c r="F60" s="113"/>
      <c r="G60" s="113"/>
      <c r="H60" s="114"/>
      <c r="I60" s="66">
        <f>I58+I59</f>
        <v>-90.25</v>
      </c>
      <c r="J60" s="67"/>
      <c r="L60" s="4"/>
    </row>
    <row r="61" spans="1:12" x14ac:dyDescent="0.2">
      <c r="B61" s="40"/>
      <c r="C61" s="41"/>
      <c r="D61" s="41"/>
      <c r="E61" s="105" t="s">
        <v>29</v>
      </c>
      <c r="F61" s="106"/>
      <c r="G61" s="106"/>
      <c r="H61" s="107"/>
      <c r="I61" s="66">
        <f>I57-I60</f>
        <v>0</v>
      </c>
      <c r="J61" s="67"/>
      <c r="L61" s="4"/>
    </row>
    <row r="62" spans="1:12" x14ac:dyDescent="0.2">
      <c r="B62" s="40"/>
      <c r="C62" s="41"/>
      <c r="D62" s="41"/>
      <c r="E62" s="105" t="s">
        <v>30</v>
      </c>
      <c r="F62" s="106"/>
      <c r="G62" s="106"/>
      <c r="H62" s="107"/>
      <c r="I62" s="66">
        <v>0</v>
      </c>
      <c r="J62" s="67"/>
      <c r="L62" s="4"/>
    </row>
    <row r="63" spans="1:12" x14ac:dyDescent="0.2">
      <c r="E63" s="25" t="s">
        <v>31</v>
      </c>
      <c r="G63" s="40"/>
      <c r="H63" s="69">
        <v>44097</v>
      </c>
      <c r="J63" s="69">
        <v>44118</v>
      </c>
      <c r="L63" s="4"/>
    </row>
    <row r="64" spans="1:12" x14ac:dyDescent="0.2">
      <c r="B64" s="65" t="s">
        <v>32</v>
      </c>
      <c r="C64" s="41"/>
      <c r="D64" s="41"/>
      <c r="E64" s="70" t="s">
        <v>33</v>
      </c>
      <c r="F64" s="71"/>
      <c r="G64" s="72"/>
      <c r="H64" s="73">
        <v>531932.25</v>
      </c>
      <c r="I64" s="66">
        <f>I57</f>
        <v>-90.25</v>
      </c>
      <c r="J64" s="66">
        <f>H64+I64</f>
        <v>531842</v>
      </c>
      <c r="L64" s="4"/>
    </row>
    <row r="65" spans="2:12" x14ac:dyDescent="0.2">
      <c r="B65" s="40"/>
      <c r="C65" s="41"/>
      <c r="D65" s="41"/>
      <c r="E65" s="74" t="s">
        <v>26</v>
      </c>
      <c r="F65" s="75"/>
      <c r="G65" s="76"/>
      <c r="H65" s="77">
        <v>406189.09</v>
      </c>
      <c r="I65" s="66">
        <f>I47+I12</f>
        <v>-153.13</v>
      </c>
      <c r="J65" s="67">
        <f>H65+I65</f>
        <v>406035.96</v>
      </c>
      <c r="L65" s="4"/>
    </row>
    <row r="66" spans="2:12" x14ac:dyDescent="0.2">
      <c r="B66" s="40"/>
      <c r="C66" s="41"/>
      <c r="D66" s="41"/>
      <c r="E66" s="35" t="s">
        <v>27</v>
      </c>
      <c r="F66" s="40"/>
      <c r="G66" s="78"/>
      <c r="H66" s="77">
        <v>125743.16</v>
      </c>
      <c r="I66" s="66">
        <f>I55+I13</f>
        <v>62.88</v>
      </c>
      <c r="J66" s="67">
        <f>H66+I66</f>
        <v>125806.04000000001</v>
      </c>
      <c r="L66" s="4"/>
    </row>
    <row r="67" spans="2:12" x14ac:dyDescent="0.2">
      <c r="B67" s="69" t="s">
        <v>41</v>
      </c>
      <c r="E67" s="79" t="s">
        <v>34</v>
      </c>
      <c r="F67" s="75"/>
      <c r="G67" s="76"/>
      <c r="H67" s="66">
        <f>H65+H66</f>
        <v>531932.25</v>
      </c>
      <c r="I67" s="66">
        <f>SUM(I65:I66)</f>
        <v>-90.25</v>
      </c>
      <c r="J67" s="66">
        <f>SUM(J65:J66)</f>
        <v>531842</v>
      </c>
      <c r="L67" s="4"/>
    </row>
    <row r="68" spans="2:12" x14ac:dyDescent="0.2">
      <c r="E68" s="35" t="s">
        <v>20</v>
      </c>
      <c r="F68" s="40"/>
      <c r="G68" s="78"/>
      <c r="H68" s="67">
        <f>H64-H67</f>
        <v>0</v>
      </c>
      <c r="I68" s="66">
        <f>I64-I67</f>
        <v>0</v>
      </c>
      <c r="J68" s="67">
        <f>J64-J67</f>
        <v>0</v>
      </c>
      <c r="L68" s="4"/>
    </row>
    <row r="69" spans="2:12" x14ac:dyDescent="0.2">
      <c r="E69" s="79" t="s">
        <v>35</v>
      </c>
      <c r="F69" s="75"/>
      <c r="G69" s="76"/>
      <c r="H69" s="80">
        <v>0</v>
      </c>
      <c r="I69" s="66">
        <v>0</v>
      </c>
      <c r="J69" s="66">
        <f>H69+I69</f>
        <v>0</v>
      </c>
      <c r="L69" s="4"/>
    </row>
    <row r="70" spans="2:12" x14ac:dyDescent="0.2">
      <c r="L70" s="4"/>
    </row>
    <row r="71" spans="2:12" x14ac:dyDescent="0.2">
      <c r="L71" s="4"/>
    </row>
    <row r="72" spans="2:12" x14ac:dyDescent="0.2">
      <c r="C72" s="4"/>
      <c r="D72" s="4"/>
      <c r="L72" s="4"/>
    </row>
    <row r="73" spans="2:12" x14ac:dyDescent="0.2">
      <c r="C73" s="4"/>
      <c r="D73" s="4"/>
      <c r="L73" s="4"/>
    </row>
    <row r="74" spans="2:12" x14ac:dyDescent="0.2">
      <c r="C74" s="4"/>
      <c r="D74" s="4"/>
      <c r="L74" s="4"/>
    </row>
    <row r="75" spans="2:12" x14ac:dyDescent="0.2">
      <c r="C75" s="4"/>
      <c r="D75" s="4"/>
      <c r="L75" s="4"/>
    </row>
    <row r="76" spans="2:12" x14ac:dyDescent="0.2">
      <c r="C76" s="4"/>
      <c r="D76" s="4"/>
      <c r="L76" s="4"/>
    </row>
  </sheetData>
  <mergeCells count="25">
    <mergeCell ref="E60:H60"/>
    <mergeCell ref="E61:H61"/>
    <mergeCell ref="E62:H62"/>
    <mergeCell ref="A9:A10"/>
    <mergeCell ref="A35:A36"/>
    <mergeCell ref="A37:A45"/>
    <mergeCell ref="A31:A34"/>
    <mergeCell ref="E47:G47"/>
    <mergeCell ref="A51:A53"/>
    <mergeCell ref="E55:G55"/>
    <mergeCell ref="E57:H57"/>
    <mergeCell ref="E58:H58"/>
    <mergeCell ref="E12:G12"/>
    <mergeCell ref="E13:G13"/>
    <mergeCell ref="E14:G14"/>
    <mergeCell ref="A22:A23"/>
    <mergeCell ref="A24:A30"/>
    <mergeCell ref="B2:B3"/>
    <mergeCell ref="E2:E3"/>
    <mergeCell ref="E59:H59"/>
    <mergeCell ref="F2:F3"/>
    <mergeCell ref="G2:G3"/>
    <mergeCell ref="A5:A8"/>
    <mergeCell ref="E11:G11"/>
    <mergeCell ref="A16:A20"/>
  </mergeCells>
  <conditionalFormatting sqref="C11:D13 B1:B2">
    <cfRule type="expression" dxfId="17" priority="16" stopIfTrue="1">
      <formula>#REF!="Z"</formula>
    </cfRule>
    <cfRule type="expression" dxfId="16" priority="17" stopIfTrue="1">
      <formula>#REF!="T"</formula>
    </cfRule>
    <cfRule type="expression" dxfId="15" priority="18" stopIfTrue="1">
      <formula>#REF!="Y"</formula>
    </cfRule>
  </conditionalFormatting>
  <conditionalFormatting sqref="H138">
    <cfRule type="expression" dxfId="14" priority="13" stopIfTrue="1">
      <formula>$J137="Z"</formula>
    </cfRule>
    <cfRule type="expression" dxfId="13" priority="14" stopIfTrue="1">
      <formula>$J137="T"</formula>
    </cfRule>
    <cfRule type="expression" dxfId="12" priority="15" stopIfTrue="1">
      <formula>$J137="Y"</formula>
    </cfRule>
  </conditionalFormatting>
  <conditionalFormatting sqref="H139">
    <cfRule type="expression" dxfId="11" priority="10" stopIfTrue="1">
      <formula>$J138="Z"</formula>
    </cfRule>
    <cfRule type="expression" dxfId="10" priority="11" stopIfTrue="1">
      <formula>$J138="T"</formula>
    </cfRule>
    <cfRule type="expression" dxfId="9" priority="12" stopIfTrue="1">
      <formula>$J138="Y"</formula>
    </cfRule>
  </conditionalFormatting>
  <conditionalFormatting sqref="H140">
    <cfRule type="expression" dxfId="8" priority="7" stopIfTrue="1">
      <formula>$J139="Z"</formula>
    </cfRule>
    <cfRule type="expression" dxfId="7" priority="8" stopIfTrue="1">
      <formula>$J139="T"</formula>
    </cfRule>
    <cfRule type="expression" dxfId="6" priority="9" stopIfTrue="1">
      <formula>$J139="Y"</formula>
    </cfRule>
  </conditionalFormatting>
  <conditionalFormatting sqref="B1:B2">
    <cfRule type="expression" dxfId="5" priority="4" stopIfTrue="1">
      <formula>#REF!="Z"</formula>
    </cfRule>
    <cfRule type="expression" dxfId="4" priority="5" stopIfTrue="1">
      <formula>#REF!="T"</formula>
    </cfRule>
    <cfRule type="expression" dxfId="3" priority="6" stopIfTrue="1">
      <formula>#REF!="Y"</formula>
    </cfRule>
  </conditionalFormatting>
  <conditionalFormatting sqref="H64:H66">
    <cfRule type="expression" dxfId="2" priority="1" stopIfTrue="1">
      <formula>$J64="Z"</formula>
    </cfRule>
    <cfRule type="expression" dxfId="1" priority="2" stopIfTrue="1">
      <formula>$J64="T"</formula>
    </cfRule>
    <cfRule type="expression" dxfId="0" priority="3" stopIfTrue="1">
      <formula>$J64="Y"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č. 11 14.10.2020</vt:lpstr>
      <vt:lpstr>RO č. 11 dodatek</vt:lpstr>
      <vt:lpstr>RO č. 11 schváleno 14.10.2020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2020-10-16T08:39:39Z</dcterms:modified>
</cp:coreProperties>
</file>