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5.5.2021" sheetId="3" r:id="rId1"/>
    <sheet name="Dodatek 5.5.2021" sheetId="4" r:id="rId2"/>
    <sheet name="Schváleno 5.5.2021" sheetId="5" r:id="rId3"/>
  </sheets>
  <definedNames/>
  <calcPr calcId="145621"/>
</workbook>
</file>

<file path=xl/sharedStrings.xml><?xml version="1.0" encoding="utf-8"?>
<sst xmlns="http://schemas.openxmlformats.org/spreadsheetml/2006/main" count="739" uniqueCount="217">
  <si>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</si>
  <si>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</si>
  <si>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</si>
  <si>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</si>
  <si>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</si>
  <si>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</si>
  <si>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</si>
  <si>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</si>
  <si>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</si>
  <si>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</si>
  <si>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</si>
  <si>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</si>
  <si>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</si>
  <si>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</si>
  <si>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</si>
  <si>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</si>
  <si>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</si>
  <si>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</si>
  <si>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</si>
  <si>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</si>
  <si>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</si>
  <si>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</si>
  <si>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</si>
  <si>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</si>
  <si>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</si>
  <si>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</si>
  <si>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</si>
  <si>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</si>
  <si>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</si>
  <si>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</si>
  <si>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</si>
  <si>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</si>
  <si>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</si>
  <si>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</si>
  <si>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</si>
  <si>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</si>
  <si>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6.</t>
  </si>
  <si>
    <t xml:space="preserve">Rozpočtové opatření č. 3/2021 - změna schváleného rozpočtu roku 2021 - květen  (údaje v tis. Kč) </t>
  </si>
  <si>
    <t>Příloha k us. č. RMO/xx/x/21</t>
  </si>
  <si>
    <t>č. 3</t>
  </si>
  <si>
    <t>Otrokovice 5.5.2021</t>
  </si>
  <si>
    <t>0517</t>
  </si>
  <si>
    <t>NZ</t>
  </si>
  <si>
    <t>0735</t>
  </si>
  <si>
    <t>0168</t>
  </si>
  <si>
    <t>0787</t>
  </si>
  <si>
    <t>0740</t>
  </si>
  <si>
    <t>0749</t>
  </si>
  <si>
    <t>0737</t>
  </si>
  <si>
    <t>0734</t>
  </si>
  <si>
    <t>0755</t>
  </si>
  <si>
    <t>0791</t>
  </si>
  <si>
    <t>Nein. dot. na činnost, Asociace turistických oddílů mládeže ČR, TOM 1412 Otrokovice, IČ 64439372</t>
  </si>
  <si>
    <t>Nein. dot. na činnost, GYMNASTICKÝ AEROBIK -BK- OTROKOVICE z.s, IČ 07648235</t>
  </si>
  <si>
    <t>Nein. dot. na činnost, KESBUK, z.s., IČ 03531406</t>
  </si>
  <si>
    <t>Nein. dot. na činnost, Moravskoslezský kynologický svaz, z.s. ZO kynologický klub Otrokovice, IČ 67027946</t>
  </si>
  <si>
    <t>Nein. dot. na činnost, Speedskating club Otrokovice, z.s., IČ 27022374</t>
  </si>
  <si>
    <t>Nein. dot. na činnost. Spolek westernové střelby Otrokovice, IČ 22899316</t>
  </si>
  <si>
    <t>Nein. dot. na činnost, ŠSK AŠSK při ZŠ Mánesova Otrokovice, p.o., pob. spolek , IČ 70914494</t>
  </si>
  <si>
    <t>Nein. dot. na činnost, TUFO CykloZákladna Otrokovice z.s., IČ 04743989</t>
  </si>
  <si>
    <t>Nein. dot. na činnost, Tenis Trávníky Otrokovice, spolek, IČ 26549956</t>
  </si>
  <si>
    <t>0503</t>
  </si>
  <si>
    <t>0551</t>
  </si>
  <si>
    <t>0515</t>
  </si>
  <si>
    <t>Nein. dot. na činnost, Fotoklub Beseda Otrokovice, z.s., IČ 22725202</t>
  </si>
  <si>
    <t>Nein. dot. na činnost, Rozumění z.s., IČ 22762868</t>
  </si>
  <si>
    <t>3.</t>
  </si>
  <si>
    <t>0516</t>
  </si>
  <si>
    <t>0501</t>
  </si>
  <si>
    <t>0505</t>
  </si>
  <si>
    <t>0502</t>
  </si>
  <si>
    <t>0444</t>
  </si>
  <si>
    <t>0487</t>
  </si>
  <si>
    <t>4.</t>
  </si>
  <si>
    <t>0784</t>
  </si>
  <si>
    <t>5.</t>
  </si>
  <si>
    <t>SOC SPOD platy zam. v pracovním poměru - snížení</t>
  </si>
  <si>
    <t>SOC SPOD zdravotní pojištění - snížení</t>
  </si>
  <si>
    <t>0445</t>
  </si>
  <si>
    <t>SOC SPOD nákup programového vybavení do ntb.</t>
  </si>
  <si>
    <t>SOC SPOD DHM nákup ntb.</t>
  </si>
  <si>
    <t>0329</t>
  </si>
  <si>
    <t>SOC KD Baťov - posílení pol. na opravy - vyšší výdaje na pořízení zámku u vstup. dveří</t>
  </si>
  <si>
    <t>SOC KD Baťov - přesun na pol. 5171</t>
  </si>
  <si>
    <t>7.</t>
  </si>
  <si>
    <t>2157</t>
  </si>
  <si>
    <t xml:space="preserve">DOP SV obchvat - přivaděč D55, přesun na 2223/5166 pro pořízení průzkumu a studie </t>
  </si>
  <si>
    <t>DOP Konz. a por. služby - zpracování průzkumu a studie jednání s MD</t>
  </si>
  <si>
    <t>0579</t>
  </si>
  <si>
    <t>0772</t>
  </si>
  <si>
    <t>0589</t>
  </si>
  <si>
    <t>0569</t>
  </si>
  <si>
    <t>0567</t>
  </si>
  <si>
    <t>Nein. dotace na čin., Naděje, otrokovická o.p.s., IČ 29378800</t>
  </si>
  <si>
    <t>SOC SPOD  soc. zab. - snížení</t>
  </si>
  <si>
    <r>
      <t xml:space="preserve">Nein. dotace na činnost, poskytovatelům  soc. služeb, dle us. </t>
    </r>
    <r>
      <rPr>
        <sz val="10"/>
        <color rgb="FFFF0000"/>
        <rFont val="Arial CE"/>
        <family val="2"/>
      </rPr>
      <t>RMO/xx/xx/21</t>
    </r>
  </si>
  <si>
    <t>Nein. dot. na činnost, Asociace TOM ČR, TOM 1419, IČ 64439313</t>
  </si>
  <si>
    <t>Nein. dot. na činnost, FC Viktoria Otrokovice, spolek, IČ 46308792</t>
  </si>
  <si>
    <t>Nein. dot. na činnost, Florbalový klub PANTHERS OTROKOVICE, z.s., IČ 70289361</t>
  </si>
  <si>
    <t>Nein. dot. na činnost, Jezdecký klub Zlín, spolek, IČ 18559883</t>
  </si>
  <si>
    <t>Nein. dot. na činnost, Junák - český skaut, stř. Josefa Šivela, Otrokovice, z.s., IČ 62180088</t>
  </si>
  <si>
    <t>Nein. dot. na činnost, MORAVIAMAN TEAM, z.s., IČ 266199261</t>
  </si>
  <si>
    <t>Nein. dot. na činnost, SH ČMS - Sbor dobrovolných hasičů Kvítkovice, IČ 65793056</t>
  </si>
  <si>
    <t>Nein. dot. na činnost, SK Baťov 1930, z.s., IČ 22769285</t>
  </si>
  <si>
    <t>Nein. dot. na činnost, TJ Jiskra Otrokovice, z.s., IČ 18152805</t>
  </si>
  <si>
    <t>0742</t>
  </si>
  <si>
    <t>0731</t>
  </si>
  <si>
    <t>0732</t>
  </si>
  <si>
    <t>0746</t>
  </si>
  <si>
    <t>0738</t>
  </si>
  <si>
    <t>0748</t>
  </si>
  <si>
    <t>0765</t>
  </si>
  <si>
    <t>0759</t>
  </si>
  <si>
    <t>0730</t>
  </si>
  <si>
    <t>8.</t>
  </si>
  <si>
    <t>9.</t>
  </si>
  <si>
    <t>KMS nein. dotace na sportovní činnost, dle us. ZMO/8/17/21</t>
  </si>
  <si>
    <t>KMS nein. dotace na sportovní činnost, dle us. RMO/23/8/21</t>
  </si>
  <si>
    <t>0514</t>
  </si>
  <si>
    <t>Nein. dotace na činnost, dle us. ZMO/12/17/21</t>
  </si>
  <si>
    <t>Nein. dotace na činnost, poskytovatelům soc. služeb, dle us. ZMO/11/17/21</t>
  </si>
  <si>
    <t>10.</t>
  </si>
  <si>
    <t>Kul. komise, nein. dotace na činnost v oblasti kultury v r. 2021, dle us. ZMO/10/7/21</t>
  </si>
  <si>
    <t>Nein. dot. na činnost, Ženský pěvecký sbor Otrokovice, z.s., IČ 70800227</t>
  </si>
  <si>
    <t>Nein. dot. na činnost, Klub vojenské historie Litava, z.s., IČ 04767845</t>
  </si>
  <si>
    <t>Nein. dot. na činnost, Klub přátel historie Otrokovic, z.s., IČ 27024466</t>
  </si>
  <si>
    <t>Nein. dotace na čin., Charita Otrokovice, IČ 46276262, Terénní progr., Samaritán</t>
  </si>
  <si>
    <t>Nein. dotace na čin., Charita Otrokovice, IČ 46276262, Noclehárny, Samaritán</t>
  </si>
  <si>
    <t>Nein. dotace na čin., Charita Otrokovice, IČ 46276262, Odb. soc. poradenství, Samaritán</t>
  </si>
  <si>
    <t>Nein. dotace na čin., Charita Otrokovice, IČ 46276262, Azylový dům, ND</t>
  </si>
  <si>
    <t>Nein. dotace na čin., Charita Otrokovice, IČ 46276262, Odl. Služby, Charitní domov</t>
  </si>
  <si>
    <t>Nein. dotace na čin., Charita Otrokovice, IČ 46276262, Azyl. dům Samaritán</t>
  </si>
  <si>
    <t>Nein. dotace na čin., Charita Otrokovice, IČ 46276262, Domov pro seniory, Charitní domov</t>
  </si>
  <si>
    <t>Nein. dotace na čin., Charita Otrokovice, IČ 46276262, Peč. sl., Charitní peč. služba</t>
  </si>
  <si>
    <t>Nein. dotace na čin., Charita Otrokovice, IČ 46276262, Soc. aktiviz.služby pro rod. s dětmi, Terénní sl. rodinám</t>
  </si>
  <si>
    <t>Nein. dotace na čin., Naděje, pob. Otrokovice, IČ 00570931, Domovy pro osoby se zdravot. postižením</t>
  </si>
  <si>
    <t>Nein. dotace na čin., Naděje, pob. Otrokovice, IČ 00570931, Denní stacionáře</t>
  </si>
  <si>
    <t>Nein. dotace na čin., Naděje, pob. Otrokovice, IČ 00570931, Chráněné bydlení</t>
  </si>
  <si>
    <t xml:space="preserve">Nein. dotace na čin., Naděje, pob. Otrokovice, IČ 00570931, Podpora sam. bydlení </t>
  </si>
  <si>
    <t>Nein. dotace na čin., Naděje, pob. Otrokovice, IČ 00570931, Soc. terapeutické dílny</t>
  </si>
  <si>
    <t>Nein. dotace na čin., Naděje, pob. Zlín, IČ 00570931, Soc. terap. dílny, Dům Naděje Zlín</t>
  </si>
  <si>
    <t>Nein. dotace na čin., Společnost Podané ruce, o.p.s., IČ 60557621, Odb. soc. poraden.</t>
  </si>
  <si>
    <t>Nein. dotace na čin., Společnost Podané ruce, o.p.s., IČ 60557621, Terénní prog.</t>
  </si>
  <si>
    <t>Nein. dotace na čin., Společnost Podané ruce, o.p.s., IČ 60557621, Kontaktní centra</t>
  </si>
  <si>
    <t>Nein. dotace na čin., Unie Kompas, IČ 67028144, Nízkoprah. zařízení pro děti a mládež, Šlikr</t>
  </si>
  <si>
    <t>Nein. dotace na čin., Charita Zlín, IČ 44117434, Charitní domov pro matky v tísni</t>
  </si>
  <si>
    <t>Nein. dot. na čin., SONS ČR, IČ 65399447, Soc. aktiviz. služby pro seniory a osoby se zdr. postižením</t>
  </si>
  <si>
    <t>Nein. dot. na čin., SONS ČR, IČ 65399447, Odb. soc. poradenství</t>
  </si>
  <si>
    <t>Nein. dot. na čin., Domov pro seniory Lukov, př. org., IČ 70850941, DZR</t>
  </si>
  <si>
    <t>Nein. dot. na čin., Centrum služeb a podpory Zlín, o.p.s., IČ 25300083, Centra denních služeb</t>
  </si>
  <si>
    <t>Nein. dot. na čin., Soc. služby UH, př. org., IČ 00092096, Domovy pro seniory</t>
  </si>
  <si>
    <t>0797</t>
  </si>
  <si>
    <t>0504</t>
  </si>
  <si>
    <t>0506</t>
  </si>
  <si>
    <t>KMS nein. dotace v oblasti mládež. výkonnostního sportu, dle us. ZMO/9/17/21</t>
  </si>
  <si>
    <t>Nein. dot. na čin., Za sklem, o.s., IČ 22901531, Soc. akt. služby pro rodiny s dětmi</t>
  </si>
  <si>
    <t>11.</t>
  </si>
  <si>
    <t>ORM ZŠ Trávníky oprava el. a kan. rozvodů, přesun na org. 9341 MŠ J. Jab. kan. rozvody</t>
  </si>
  <si>
    <t>0611</t>
  </si>
  <si>
    <t>ORM CVČ, přesun na org. 9341 MŠ J. Jab. kan. rozvody</t>
  </si>
  <si>
    <t>ORM ZŠ TGM el. rozvody, přesun na org. 9341 MŠ J. Jab. kan. rozvody</t>
  </si>
  <si>
    <t>ORM MŠ J. Jabůrkové, kan. rozvody</t>
  </si>
  <si>
    <t>0128</t>
  </si>
  <si>
    <t>ORM Stavba roků - vyšší náklady v souv. s přihlášením dvou staveb</t>
  </si>
  <si>
    <t>ORM Projekty nejbližších let - přesun na výdaje souv. se stavbou roku</t>
  </si>
  <si>
    <t>ORM Křiž. Komenského x Nadjezd, přesun na org. 5226</t>
  </si>
  <si>
    <t>9335</t>
  </si>
  <si>
    <t xml:space="preserve">ORM Stacionární radary </t>
  </si>
  <si>
    <r>
      <t xml:space="preserve">Kul. Komise, nein. dotace na činnost v oblasti kultury v r. 2021, dle us. </t>
    </r>
    <r>
      <rPr>
        <sz val="10"/>
        <color rgb="FFFF0000"/>
        <rFont val="Arial"/>
        <family val="2"/>
      </rPr>
      <t>RMO/xx/xx/21</t>
    </r>
  </si>
  <si>
    <t>Nein. dotace na čin., Společnost Podané ruce, o.p.s., IČ 60557621, Odb. soc. porad., Centrum komplex.péče</t>
  </si>
  <si>
    <t>Nein. dot. na čin., Za sklem, o.s., IČ 22901531, Odborné soc. poradenství</t>
  </si>
  <si>
    <t>0409</t>
  </si>
  <si>
    <t>MPSV, příjem neinvestiční dotace na výkon sociální práce</t>
  </si>
  <si>
    <t>Výkon sociální práce - platy zaměstnanců v pracovním poměru</t>
  </si>
  <si>
    <t>Výkon sociální práce - sociální zabezpečení</t>
  </si>
  <si>
    <t>Výkon socální práce - zdravotní pojištění</t>
  </si>
  <si>
    <t xml:space="preserve">Rozpočtové opatření č. 3/2021 - změna schváleného rozpočtu roku 2021, květen - DODATEK (údaje v tis. Kč) </t>
  </si>
  <si>
    <t>0450</t>
  </si>
  <si>
    <t>0452</t>
  </si>
  <si>
    <t>0480</t>
  </si>
  <si>
    <t>0482</t>
  </si>
  <si>
    <t>0481</t>
  </si>
  <si>
    <t>0483</t>
  </si>
  <si>
    <t>0470</t>
  </si>
  <si>
    <t>1244</t>
  </si>
  <si>
    <t>Záštita ST - přesun na akci TJ Jiskra, vesl. odd., Měřený trénink adeptů 1. - 2.5.2021</t>
  </si>
  <si>
    <t>Fin. dar pro TJ Jiskra Otrokovice, IČ 18152805, vesl.odd., Měřený trénink adeptů na junior. reprezentaci 1. a 2.5.2021</t>
  </si>
  <si>
    <t xml:space="preserve">MPSV, příjem nein. dot. pro SENIOR na mim. odměny v souv. s Covid-19, ID sl. 3511015 </t>
  </si>
  <si>
    <t xml:space="preserve">MPSV, transfer nein. dot. pro SENIOR na mim. odměny v souv. s Covid-19, ID sl. 3511015 </t>
  </si>
  <si>
    <t xml:space="preserve">MPSV, příjem nein. dot. pro SENIOR na mim. odměny v souv. s Covid-19, ID sl. 3940307 </t>
  </si>
  <si>
    <t xml:space="preserve">MPSV, transfer nein. dot. pro SENIOR na mim. odměny v souv. s Covid-19, ID sl. 3940307 </t>
  </si>
  <si>
    <t xml:space="preserve">MPSV, příjem nein. dot. pro SENIOR na mim. odměny v souv. s Covid-19, ID sl. 1869567 </t>
  </si>
  <si>
    <t xml:space="preserve">MPSV, transfer nein. dot. pro SENIOR na mim. odměny v souv. s Covid-19, ID sl. 1869567 </t>
  </si>
  <si>
    <t xml:space="preserve">MPSV, příjem nein. dot. pro SENIOR na mim. odměny v souv. s Covid-19, ID sl. 7318632 </t>
  </si>
  <si>
    <t xml:space="preserve">MPSV, transfer nein. dot. pro SENIOR na mim. odměny v souv. s Covid-19, ID sl. 7318632 </t>
  </si>
  <si>
    <t xml:space="preserve">MPSV, příjem nein. dot. pro SENIOR na mim. odměny v souv. s Covid-19, ID sl. 6696436 </t>
  </si>
  <si>
    <t xml:space="preserve">MPSV, transfer nein. dot. pro SENIOR na mim. odměny v souv. s Covid-19, ID sl. 6696436 </t>
  </si>
  <si>
    <t xml:space="preserve">MPSV, příjem nein. dot. pro SENIOR na mim. odměny v souv. s Covid-19, ID sl. 1373730 </t>
  </si>
  <si>
    <t xml:space="preserve">MPSV, transfer nein. dot. pro SENIOR na mim. odměny v souv. s Covid-19, ID sl. 1373730 </t>
  </si>
  <si>
    <t>MPSV, příjem nein. dot. pro SENIOR na mim. odměny v souv. s Covid-19, ID sl. 2119454</t>
  </si>
  <si>
    <t>MPSV, transfer nein. dot. pro SENIOR na mim. odměny v souv. s Covid-19, ID sl. 2119454</t>
  </si>
  <si>
    <t>0484</t>
  </si>
  <si>
    <t>SOC HF drobné opravy bytového fondu</t>
  </si>
  <si>
    <t>SOC HF vodné, stočné</t>
  </si>
  <si>
    <t>SOC HF el. energie</t>
  </si>
  <si>
    <t>SOC HF teplá voda</t>
  </si>
  <si>
    <t>SOC HF teplo</t>
  </si>
  <si>
    <t>Mze Náhrada výdajů na činnost OLH, za IV. Q. 2020, 34.134 Kč - V</t>
  </si>
  <si>
    <t>Příjem náhrady od MZe na činnost OLH, za IV. Q. 2020, 34.134 Kč - P</t>
  </si>
  <si>
    <t>Náhrada výdajů na činnost OLH, za IV. Q. 2020, 34.134 Kč - V</t>
  </si>
  <si>
    <t>12.</t>
  </si>
  <si>
    <t>13.</t>
  </si>
  <si>
    <t>OŠK Záštita ST - přesun na akci TJ Jiskra, vesl. odd., Měřený trénink adeptů 1. - 2.5.2021</t>
  </si>
  <si>
    <t>OŠK Fin. dar pro TJ Jiskra Otrokovice, IČ 18152805, vesl.odd.,měřený trénink adeptů na junior. reprezentaci 1. a 2.5.2021</t>
  </si>
  <si>
    <t>Příloha k us. č. RMO/32/10/21</t>
  </si>
  <si>
    <t>Nein. dotace na činnost, poskytovatelům soc. služeb, dle us. RMO/25/10/21</t>
  </si>
  <si>
    <t>Kul. Komise, nein. dotace na činnost v oblasti kultury v r. 2021, dle us. RMO/23/10/21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</si>
</sst>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4" fontId="1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3" fillId="0" borderId="5" xfId="0" applyNumberFormat="1" applyFont="1" applyFill="1" applyBorder="1"/>
    <xf numFmtId="4" fontId="1" fillId="0" borderId="5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4" fontId="3" fillId="0" borderId="13" xfId="20" applyNumberFormat="1" applyFont="1" applyFill="1" applyBorder="1" applyAlignment="1" applyProtection="1">
      <alignment/>
      <protection/>
    </xf>
    <xf numFmtId="0" fontId="1" fillId="0" borderId="14" xfId="0" applyFont="1" applyFill="1" applyBorder="1"/>
    <xf numFmtId="0" fontId="1" fillId="0" borderId="13" xfId="0" applyFont="1" applyFill="1" applyBorder="1"/>
    <xf numFmtId="4" fontId="1" fillId="0" borderId="13" xfId="20" applyNumberFormat="1" applyFont="1" applyFill="1" applyBorder="1" applyAlignment="1" applyProtection="1">
      <alignment/>
      <protection/>
    </xf>
    <xf numFmtId="0" fontId="1" fillId="0" borderId="8" xfId="0" applyFont="1" applyFill="1" applyBorder="1"/>
    <xf numFmtId="14" fontId="1" fillId="0" borderId="0" xfId="0" applyNumberFormat="1" applyFont="1" applyFill="1"/>
    <xf numFmtId="0" fontId="3" fillId="0" borderId="14" xfId="0" applyFont="1" applyFill="1" applyBorder="1"/>
    <xf numFmtId="4" fontId="3" fillId="0" borderId="1" xfId="0" applyNumberFormat="1" applyFont="1" applyFill="1" applyBorder="1"/>
    <xf numFmtId="0" fontId="0" fillId="0" borderId="2" xfId="0" applyFill="1" applyBorder="1"/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14" fontId="7" fillId="0" borderId="0" xfId="0" applyNumberFormat="1" applyFont="1" applyFill="1" applyAlignment="1">
      <alignment horizontal="right"/>
    </xf>
    <xf numFmtId="0" fontId="7" fillId="0" borderId="0" xfId="0" applyFont="1" applyFill="1"/>
    <xf numFmtId="14" fontId="7" fillId="0" borderId="1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/>
    <xf numFmtId="4" fontId="1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8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110" zoomScaleNormal="110" workbookViewId="0" topLeftCell="A1">
      <selection activeCell="A1" sqref="A1:XFD1048576"/>
    </sheetView>
  </sheetViews>
  <sheetFormatPr defaultColWidth="9.140625" defaultRowHeight="15"/>
  <cols>
    <col min="1" max="1" width="4.00390625" style="19" customWidth="1"/>
    <col min="2" max="2" width="74.8515625" style="19" customWidth="1"/>
    <col min="3" max="3" width="4.140625" style="75" customWidth="1"/>
    <col min="4" max="4" width="10.421875" style="19" customWidth="1"/>
    <col min="5" max="5" width="6.7109375" style="19" customWidth="1"/>
    <col min="6" max="6" width="6.57421875" style="19" customWidth="1"/>
    <col min="7" max="7" width="7.28125" style="19" customWidth="1"/>
    <col min="8" max="8" width="10.57421875" style="19" customWidth="1"/>
    <col min="9" max="9" width="9.00390625" style="19" customWidth="1"/>
    <col min="10" max="10" width="10.421875" style="19" customWidth="1"/>
    <col min="11" max="16384" width="9.140625" style="19" customWidth="1"/>
  </cols>
  <sheetData>
    <row r="1" spans="1:10" ht="12.95" customHeight="1">
      <c r="A1" s="16" t="s">
        <v>37</v>
      </c>
      <c r="B1" s="17"/>
      <c r="C1" s="18"/>
      <c r="D1" s="18"/>
      <c r="E1" s="12"/>
      <c r="F1" s="12"/>
      <c r="G1" s="12"/>
      <c r="H1" s="17" t="s">
        <v>38</v>
      </c>
      <c r="I1" s="17"/>
      <c r="J1" s="16"/>
    </row>
    <row r="2" spans="1:10" ht="12.95" customHeight="1">
      <c r="A2" s="61" t="s">
        <v>0</v>
      </c>
      <c r="B2" s="127" t="s">
        <v>1</v>
      </c>
      <c r="C2" s="61"/>
      <c r="D2" s="61" t="s">
        <v>2</v>
      </c>
      <c r="E2" s="127" t="s">
        <v>3</v>
      </c>
      <c r="F2" s="127" t="s">
        <v>4</v>
      </c>
      <c r="G2" s="127" t="s">
        <v>5</v>
      </c>
      <c r="H2" s="61" t="s">
        <v>6</v>
      </c>
      <c r="I2" s="61" t="s">
        <v>7</v>
      </c>
      <c r="J2" s="61" t="s">
        <v>8</v>
      </c>
    </row>
    <row r="3" spans="1:10" ht="12.95" customHeight="1">
      <c r="A3" s="62" t="s">
        <v>9</v>
      </c>
      <c r="B3" s="128"/>
      <c r="C3" s="62"/>
      <c r="D3" s="62" t="s">
        <v>10</v>
      </c>
      <c r="E3" s="128"/>
      <c r="F3" s="128"/>
      <c r="G3" s="128"/>
      <c r="H3" s="62" t="s">
        <v>11</v>
      </c>
      <c r="I3" s="62" t="s">
        <v>39</v>
      </c>
      <c r="J3" s="62" t="s">
        <v>11</v>
      </c>
    </row>
    <row r="4" spans="1:10" ht="12.95" customHeight="1">
      <c r="A4" s="20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14"/>
      <c r="B5" s="63"/>
      <c r="C5" s="6"/>
      <c r="D5" s="7"/>
      <c r="E5" s="4"/>
      <c r="F5" s="4"/>
      <c r="G5" s="7"/>
      <c r="H5" s="11">
        <v>0</v>
      </c>
      <c r="I5" s="8">
        <v>0</v>
      </c>
      <c r="J5" s="9">
        <f>H5+I5</f>
        <v>0</v>
      </c>
    </row>
    <row r="6" spans="1:10" ht="12.95" customHeight="1">
      <c r="A6" s="21"/>
      <c r="B6" s="22"/>
      <c r="C6" s="23"/>
      <c r="D6" s="23"/>
      <c r="E6" s="133" t="s">
        <v>15</v>
      </c>
      <c r="F6" s="133"/>
      <c r="G6" s="133"/>
      <c r="H6" s="10">
        <v>0</v>
      </c>
      <c r="I6" s="10">
        <v>0</v>
      </c>
      <c r="J6" s="10">
        <v>0</v>
      </c>
    </row>
    <row r="7" spans="1:10" ht="12.95" customHeight="1">
      <c r="A7" s="21"/>
      <c r="B7" s="24" t="s">
        <v>33</v>
      </c>
      <c r="C7" s="23"/>
      <c r="D7" s="23"/>
      <c r="E7" s="134" t="s">
        <v>16</v>
      </c>
      <c r="F7" s="134"/>
      <c r="G7" s="134"/>
      <c r="H7" s="10">
        <f aca="true" t="shared" si="0" ref="H7:J7">H5</f>
        <v>0</v>
      </c>
      <c r="I7" s="10">
        <f t="shared" si="0"/>
        <v>0</v>
      </c>
      <c r="J7" s="10">
        <f t="shared" si="0"/>
        <v>0</v>
      </c>
    </row>
    <row r="8" spans="1:10" ht="12.95" customHeight="1">
      <c r="A8" s="21"/>
      <c r="B8" s="25"/>
      <c r="C8" s="23"/>
      <c r="D8" s="23"/>
      <c r="E8" s="134" t="s">
        <v>17</v>
      </c>
      <c r="F8" s="134"/>
      <c r="G8" s="134"/>
      <c r="H8" s="10">
        <v>0</v>
      </c>
      <c r="I8" s="10">
        <v>0</v>
      </c>
      <c r="J8" s="10">
        <f aca="true" t="shared" si="1" ref="J8">H8+I8</f>
        <v>0</v>
      </c>
    </row>
    <row r="9" spans="1:10" ht="12.95" customHeight="1">
      <c r="A9" s="26"/>
      <c r="B9" s="27"/>
      <c r="C9" s="28"/>
      <c r="D9" s="28"/>
      <c r="E9" s="134" t="s">
        <v>18</v>
      </c>
      <c r="F9" s="134"/>
      <c r="G9" s="134"/>
      <c r="H9" s="29">
        <v>0</v>
      </c>
      <c r="I9" s="29">
        <v>0</v>
      </c>
      <c r="J9" s="29">
        <v>0</v>
      </c>
    </row>
    <row r="10" spans="1:10" ht="12.95" customHeight="1">
      <c r="A10" s="30" t="s">
        <v>19</v>
      </c>
      <c r="B10" s="27"/>
      <c r="C10" s="28"/>
      <c r="D10" s="28"/>
      <c r="E10" s="31"/>
      <c r="F10" s="27"/>
      <c r="G10" s="27"/>
      <c r="H10" s="32"/>
      <c r="I10" s="32"/>
      <c r="J10" s="33"/>
    </row>
    <row r="11" spans="1:10" ht="12.95" customHeight="1">
      <c r="A11" s="130" t="s">
        <v>13</v>
      </c>
      <c r="B11" s="82" t="s">
        <v>117</v>
      </c>
      <c r="C11" s="4"/>
      <c r="D11" s="4"/>
      <c r="E11" s="67">
        <v>3419</v>
      </c>
      <c r="F11" s="67">
        <v>5222</v>
      </c>
      <c r="G11" s="81" t="s">
        <v>41</v>
      </c>
      <c r="H11" s="9">
        <v>7350</v>
      </c>
      <c r="I11" s="87">
        <v>-209</v>
      </c>
      <c r="J11" s="11">
        <f aca="true" t="shared" si="2" ref="J11:J42">H11+I11</f>
        <v>7141</v>
      </c>
    </row>
    <row r="12" spans="1:10" ht="12.95" customHeight="1">
      <c r="A12" s="131"/>
      <c r="B12" s="78" t="s">
        <v>52</v>
      </c>
      <c r="C12" s="76" t="s">
        <v>42</v>
      </c>
      <c r="D12" s="68"/>
      <c r="E12" s="80">
        <v>3421</v>
      </c>
      <c r="F12" s="79">
        <v>5222</v>
      </c>
      <c r="G12" s="83" t="s">
        <v>43</v>
      </c>
      <c r="H12" s="69">
        <v>0</v>
      </c>
      <c r="I12" s="92">
        <v>23.8</v>
      </c>
      <c r="J12" s="70">
        <f t="shared" si="2"/>
        <v>23.8</v>
      </c>
    </row>
    <row r="13" spans="1:10" ht="12.95" customHeight="1">
      <c r="A13" s="131"/>
      <c r="B13" s="78" t="s">
        <v>53</v>
      </c>
      <c r="C13" s="77" t="s">
        <v>42</v>
      </c>
      <c r="D13" s="71"/>
      <c r="E13" s="79">
        <v>3419</v>
      </c>
      <c r="F13" s="79">
        <v>5222</v>
      </c>
      <c r="G13" s="83" t="s">
        <v>44</v>
      </c>
      <c r="H13" s="69">
        <v>0</v>
      </c>
      <c r="I13" s="92">
        <v>30.9</v>
      </c>
      <c r="J13" s="70">
        <f t="shared" si="2"/>
        <v>30.9</v>
      </c>
    </row>
    <row r="14" spans="1:10" ht="12.95" customHeight="1">
      <c r="A14" s="131"/>
      <c r="B14" s="78" t="s">
        <v>54</v>
      </c>
      <c r="C14" s="76" t="s">
        <v>42</v>
      </c>
      <c r="D14" s="71"/>
      <c r="E14" s="79">
        <v>3419</v>
      </c>
      <c r="F14" s="79">
        <v>5222</v>
      </c>
      <c r="G14" s="83" t="s">
        <v>45</v>
      </c>
      <c r="H14" s="69">
        <v>0</v>
      </c>
      <c r="I14" s="92">
        <v>13</v>
      </c>
      <c r="J14" s="70">
        <f t="shared" si="2"/>
        <v>13</v>
      </c>
    </row>
    <row r="15" spans="1:10" ht="12.95" customHeight="1">
      <c r="A15" s="131"/>
      <c r="B15" s="78" t="s">
        <v>55</v>
      </c>
      <c r="C15" s="77" t="s">
        <v>42</v>
      </c>
      <c r="D15" s="73"/>
      <c r="E15" s="79">
        <v>3419</v>
      </c>
      <c r="F15" s="79">
        <v>5222</v>
      </c>
      <c r="G15" s="83" t="s">
        <v>46</v>
      </c>
      <c r="H15" s="69">
        <v>0</v>
      </c>
      <c r="I15" s="92">
        <v>35</v>
      </c>
      <c r="J15" s="70">
        <f t="shared" si="2"/>
        <v>35</v>
      </c>
    </row>
    <row r="16" spans="1:10" ht="12.95" customHeight="1">
      <c r="A16" s="131"/>
      <c r="B16" s="78" t="s">
        <v>56</v>
      </c>
      <c r="C16" s="76" t="s">
        <v>42</v>
      </c>
      <c r="D16" s="71"/>
      <c r="E16" s="79">
        <v>3419</v>
      </c>
      <c r="F16" s="79">
        <v>5222</v>
      </c>
      <c r="G16" s="83" t="s">
        <v>47</v>
      </c>
      <c r="H16" s="69">
        <v>0</v>
      </c>
      <c r="I16" s="92">
        <v>26</v>
      </c>
      <c r="J16" s="70">
        <f t="shared" si="2"/>
        <v>26</v>
      </c>
    </row>
    <row r="17" spans="1:10" ht="12.95" customHeight="1">
      <c r="A17" s="131"/>
      <c r="B17" s="78" t="s">
        <v>57</v>
      </c>
      <c r="C17" s="77" t="s">
        <v>42</v>
      </c>
      <c r="D17" s="71"/>
      <c r="E17" s="79">
        <v>3419</v>
      </c>
      <c r="F17" s="79">
        <v>5222</v>
      </c>
      <c r="G17" s="83" t="s">
        <v>48</v>
      </c>
      <c r="H17" s="69">
        <v>0</v>
      </c>
      <c r="I17" s="92">
        <v>25</v>
      </c>
      <c r="J17" s="70">
        <f t="shared" si="2"/>
        <v>25</v>
      </c>
    </row>
    <row r="18" spans="1:10" ht="12.95" customHeight="1">
      <c r="A18" s="131"/>
      <c r="B18" s="78" t="s">
        <v>58</v>
      </c>
      <c r="C18" s="76" t="s">
        <v>42</v>
      </c>
      <c r="D18" s="72"/>
      <c r="E18" s="79">
        <v>3419</v>
      </c>
      <c r="F18" s="79">
        <v>5222</v>
      </c>
      <c r="G18" s="83" t="s">
        <v>49</v>
      </c>
      <c r="H18" s="70">
        <v>0</v>
      </c>
      <c r="I18" s="92">
        <v>8.8</v>
      </c>
      <c r="J18" s="70">
        <f t="shared" si="2"/>
        <v>8.8</v>
      </c>
    </row>
    <row r="19" spans="1:10" ht="12.95" customHeight="1">
      <c r="A19" s="131"/>
      <c r="B19" s="78" t="s">
        <v>60</v>
      </c>
      <c r="C19" s="77" t="s">
        <v>42</v>
      </c>
      <c r="D19" s="71"/>
      <c r="E19" s="79">
        <v>3419</v>
      </c>
      <c r="F19" s="79">
        <v>5222</v>
      </c>
      <c r="G19" s="83" t="s">
        <v>50</v>
      </c>
      <c r="H19" s="69">
        <v>0</v>
      </c>
      <c r="I19" s="92">
        <v>30.2</v>
      </c>
      <c r="J19" s="70">
        <f t="shared" si="2"/>
        <v>30.2</v>
      </c>
    </row>
    <row r="20" spans="1:10" ht="12.95" customHeight="1">
      <c r="A20" s="131"/>
      <c r="B20" s="78" t="s">
        <v>59</v>
      </c>
      <c r="C20" s="76" t="s">
        <v>42</v>
      </c>
      <c r="D20" s="71"/>
      <c r="E20" s="79">
        <v>3419</v>
      </c>
      <c r="F20" s="79">
        <v>5222</v>
      </c>
      <c r="G20" s="83" t="s">
        <v>51</v>
      </c>
      <c r="H20" s="69">
        <v>0</v>
      </c>
      <c r="I20" s="92">
        <v>16.3</v>
      </c>
      <c r="J20" s="70">
        <f t="shared" si="2"/>
        <v>16.3</v>
      </c>
    </row>
    <row r="21" spans="1:10" ht="12.95" customHeight="1">
      <c r="A21" s="129" t="s">
        <v>14</v>
      </c>
      <c r="B21" s="82" t="s">
        <v>116</v>
      </c>
      <c r="C21" s="104"/>
      <c r="D21" s="106"/>
      <c r="E21" s="105">
        <v>3419</v>
      </c>
      <c r="F21" s="105">
        <v>5222</v>
      </c>
      <c r="G21" s="81" t="s">
        <v>41</v>
      </c>
      <c r="H21" s="86">
        <v>7141</v>
      </c>
      <c r="I21" s="87">
        <v>-7140.3</v>
      </c>
      <c r="J21" s="88">
        <f t="shared" si="2"/>
        <v>0.6999999999998181</v>
      </c>
    </row>
    <row r="22" spans="1:10" ht="12.95" customHeight="1">
      <c r="A22" s="129"/>
      <c r="B22" s="96" t="s">
        <v>96</v>
      </c>
      <c r="C22" s="76" t="s">
        <v>42</v>
      </c>
      <c r="D22" s="78"/>
      <c r="E22" s="79">
        <v>3421</v>
      </c>
      <c r="F22" s="79">
        <v>5222</v>
      </c>
      <c r="G22" s="83" t="s">
        <v>105</v>
      </c>
      <c r="H22" s="91">
        <v>0</v>
      </c>
      <c r="I22" s="92">
        <v>81.6</v>
      </c>
      <c r="J22" s="93">
        <f t="shared" si="2"/>
        <v>81.6</v>
      </c>
    </row>
    <row r="23" spans="1:10" ht="12.95" customHeight="1">
      <c r="A23" s="129"/>
      <c r="B23" s="96" t="s">
        <v>97</v>
      </c>
      <c r="C23" s="109" t="s">
        <v>42</v>
      </c>
      <c r="D23" s="78"/>
      <c r="E23" s="79">
        <v>3419</v>
      </c>
      <c r="F23" s="79">
        <v>5222</v>
      </c>
      <c r="G23" s="83" t="s">
        <v>106</v>
      </c>
      <c r="H23" s="91">
        <v>0</v>
      </c>
      <c r="I23" s="92">
        <v>1117.7</v>
      </c>
      <c r="J23" s="93">
        <f t="shared" si="2"/>
        <v>1117.7</v>
      </c>
    </row>
    <row r="24" spans="1:10" ht="12.95" customHeight="1">
      <c r="A24" s="129"/>
      <c r="B24" s="96" t="s">
        <v>98</v>
      </c>
      <c r="C24" s="76" t="s">
        <v>42</v>
      </c>
      <c r="D24" s="78"/>
      <c r="E24" s="79">
        <v>3419</v>
      </c>
      <c r="F24" s="79">
        <v>5222</v>
      </c>
      <c r="G24" s="83" t="s">
        <v>107</v>
      </c>
      <c r="H24" s="91">
        <v>0</v>
      </c>
      <c r="I24" s="92">
        <v>1030.5</v>
      </c>
      <c r="J24" s="93">
        <f t="shared" si="2"/>
        <v>1030.5</v>
      </c>
    </row>
    <row r="25" spans="1:10" ht="12.95" customHeight="1">
      <c r="A25" s="129"/>
      <c r="B25" s="96" t="s">
        <v>99</v>
      </c>
      <c r="C25" s="109" t="s">
        <v>42</v>
      </c>
      <c r="D25" s="78"/>
      <c r="E25" s="79">
        <v>3419</v>
      </c>
      <c r="F25" s="79">
        <v>5222</v>
      </c>
      <c r="G25" s="83" t="s">
        <v>108</v>
      </c>
      <c r="H25" s="91">
        <v>0</v>
      </c>
      <c r="I25" s="92">
        <v>81.5</v>
      </c>
      <c r="J25" s="93">
        <f t="shared" si="2"/>
        <v>81.5</v>
      </c>
    </row>
    <row r="26" spans="1:10" ht="12.95" customHeight="1">
      <c r="A26" s="129"/>
      <c r="B26" s="96" t="s">
        <v>100</v>
      </c>
      <c r="C26" s="76" t="s">
        <v>42</v>
      </c>
      <c r="D26" s="78"/>
      <c r="E26" s="79">
        <v>3421</v>
      </c>
      <c r="F26" s="79">
        <v>5222</v>
      </c>
      <c r="G26" s="83" t="s">
        <v>109</v>
      </c>
      <c r="H26" s="91">
        <v>0</v>
      </c>
      <c r="I26" s="92">
        <v>75</v>
      </c>
      <c r="J26" s="93">
        <f t="shared" si="2"/>
        <v>75</v>
      </c>
    </row>
    <row r="27" spans="1:10" ht="12.95" customHeight="1">
      <c r="A27" s="129"/>
      <c r="B27" s="96" t="s">
        <v>101</v>
      </c>
      <c r="C27" s="109" t="s">
        <v>42</v>
      </c>
      <c r="D27" s="78"/>
      <c r="E27" s="79">
        <v>3419</v>
      </c>
      <c r="F27" s="79">
        <v>5222</v>
      </c>
      <c r="G27" s="83" t="s">
        <v>110</v>
      </c>
      <c r="H27" s="91">
        <v>0</v>
      </c>
      <c r="I27" s="92">
        <v>77.8</v>
      </c>
      <c r="J27" s="93">
        <f t="shared" si="2"/>
        <v>77.8</v>
      </c>
    </row>
    <row r="28" spans="1:10" ht="12.95" customHeight="1">
      <c r="A28" s="129"/>
      <c r="B28" s="96" t="s">
        <v>102</v>
      </c>
      <c r="C28" s="76" t="s">
        <v>42</v>
      </c>
      <c r="D28" s="78"/>
      <c r="E28" s="79">
        <v>5512</v>
      </c>
      <c r="F28" s="79">
        <v>5222</v>
      </c>
      <c r="G28" s="83" t="s">
        <v>111</v>
      </c>
      <c r="H28" s="91">
        <v>0</v>
      </c>
      <c r="I28" s="92">
        <v>185</v>
      </c>
      <c r="J28" s="93">
        <f t="shared" si="2"/>
        <v>185</v>
      </c>
    </row>
    <row r="29" spans="1:10" ht="12.95" customHeight="1">
      <c r="A29" s="129"/>
      <c r="B29" s="96" t="s">
        <v>103</v>
      </c>
      <c r="C29" s="109" t="s">
        <v>42</v>
      </c>
      <c r="D29" s="78"/>
      <c r="E29" s="79">
        <v>3419</v>
      </c>
      <c r="F29" s="79">
        <v>5222</v>
      </c>
      <c r="G29" s="83" t="s">
        <v>112</v>
      </c>
      <c r="H29" s="91">
        <v>0</v>
      </c>
      <c r="I29" s="92">
        <v>465.6</v>
      </c>
      <c r="J29" s="93">
        <f t="shared" si="2"/>
        <v>465.6</v>
      </c>
    </row>
    <row r="30" spans="1:10" ht="12.95" customHeight="1">
      <c r="A30" s="129"/>
      <c r="B30" s="96" t="s">
        <v>104</v>
      </c>
      <c r="C30" s="76" t="s">
        <v>42</v>
      </c>
      <c r="D30" s="78"/>
      <c r="E30" s="79">
        <v>3419</v>
      </c>
      <c r="F30" s="79">
        <v>5222</v>
      </c>
      <c r="G30" s="83" t="s">
        <v>113</v>
      </c>
      <c r="H30" s="91">
        <v>0</v>
      </c>
      <c r="I30" s="92">
        <v>4025.6</v>
      </c>
      <c r="J30" s="93">
        <f t="shared" si="2"/>
        <v>4025.6</v>
      </c>
    </row>
    <row r="31" spans="1:10" ht="12.95" customHeight="1">
      <c r="A31" s="130" t="s">
        <v>66</v>
      </c>
      <c r="B31" s="82" t="s">
        <v>154</v>
      </c>
      <c r="C31" s="104"/>
      <c r="D31" s="106"/>
      <c r="E31" s="105">
        <v>3419</v>
      </c>
      <c r="F31" s="105">
        <v>5222</v>
      </c>
      <c r="G31" s="81" t="s">
        <v>118</v>
      </c>
      <c r="H31" s="86">
        <v>1000</v>
      </c>
      <c r="I31" s="87">
        <v>-474.3</v>
      </c>
      <c r="J31" s="88">
        <f t="shared" si="2"/>
        <v>525.7</v>
      </c>
    </row>
    <row r="32" spans="1:10" ht="12.95" customHeight="1">
      <c r="A32" s="131"/>
      <c r="B32" s="82" t="s">
        <v>97</v>
      </c>
      <c r="C32" s="125" t="s">
        <v>42</v>
      </c>
      <c r="D32" s="106"/>
      <c r="E32" s="105">
        <v>3419</v>
      </c>
      <c r="F32" s="105">
        <v>5222</v>
      </c>
      <c r="G32" s="81" t="s">
        <v>106</v>
      </c>
      <c r="H32" s="86">
        <v>1117.7</v>
      </c>
      <c r="I32" s="87">
        <v>56.5</v>
      </c>
      <c r="J32" s="88">
        <f aca="true" t="shared" si="3" ref="J32:J35">H32+I32</f>
        <v>1174.2</v>
      </c>
    </row>
    <row r="33" spans="1:10" ht="12.95" customHeight="1">
      <c r="A33" s="131"/>
      <c r="B33" s="82" t="s">
        <v>98</v>
      </c>
      <c r="C33" s="104" t="s">
        <v>42</v>
      </c>
      <c r="D33" s="106"/>
      <c r="E33" s="105">
        <v>3419</v>
      </c>
      <c r="F33" s="105">
        <v>5222</v>
      </c>
      <c r="G33" s="81" t="s">
        <v>107</v>
      </c>
      <c r="H33" s="86">
        <v>1030.5</v>
      </c>
      <c r="I33" s="87">
        <v>111</v>
      </c>
      <c r="J33" s="88">
        <f t="shared" si="3"/>
        <v>1141.5</v>
      </c>
    </row>
    <row r="34" spans="1:10" ht="12.95" customHeight="1">
      <c r="A34" s="131"/>
      <c r="B34" s="82" t="s">
        <v>103</v>
      </c>
      <c r="C34" s="125" t="s">
        <v>42</v>
      </c>
      <c r="D34" s="106"/>
      <c r="E34" s="105">
        <v>3419</v>
      </c>
      <c r="F34" s="105">
        <v>5222</v>
      </c>
      <c r="G34" s="81" t="s">
        <v>112</v>
      </c>
      <c r="H34" s="86">
        <v>465.6</v>
      </c>
      <c r="I34" s="87">
        <v>62.2</v>
      </c>
      <c r="J34" s="88">
        <f t="shared" si="3"/>
        <v>527.8000000000001</v>
      </c>
    </row>
    <row r="35" spans="1:10" ht="12.95" customHeight="1">
      <c r="A35" s="131"/>
      <c r="B35" s="82" t="s">
        <v>104</v>
      </c>
      <c r="C35" s="104" t="s">
        <v>42</v>
      </c>
      <c r="D35" s="106"/>
      <c r="E35" s="105">
        <v>3419</v>
      </c>
      <c r="F35" s="105">
        <v>5222</v>
      </c>
      <c r="G35" s="81" t="s">
        <v>113</v>
      </c>
      <c r="H35" s="86">
        <v>4025.6</v>
      </c>
      <c r="I35" s="87">
        <v>244.6</v>
      </c>
      <c r="J35" s="88">
        <f t="shared" si="3"/>
        <v>4270.2</v>
      </c>
    </row>
    <row r="36" spans="1:10" ht="12.95" customHeight="1">
      <c r="A36" s="130" t="s">
        <v>73</v>
      </c>
      <c r="B36" s="84" t="s">
        <v>122</v>
      </c>
      <c r="C36" s="107"/>
      <c r="D36" s="107"/>
      <c r="E36" s="107">
        <v>3392</v>
      </c>
      <c r="F36" s="107">
        <v>5222</v>
      </c>
      <c r="G36" s="81" t="s">
        <v>63</v>
      </c>
      <c r="H36" s="86">
        <v>450</v>
      </c>
      <c r="I36" s="87">
        <v>-320</v>
      </c>
      <c r="J36" s="88">
        <f t="shared" si="2"/>
        <v>130</v>
      </c>
    </row>
    <row r="37" spans="1:10" ht="12.95" customHeight="1">
      <c r="A37" s="131"/>
      <c r="B37" s="110" t="s">
        <v>64</v>
      </c>
      <c r="C37" s="95" t="s">
        <v>42</v>
      </c>
      <c r="D37" s="90"/>
      <c r="E37" s="90">
        <v>3319</v>
      </c>
      <c r="F37" s="90">
        <v>5222</v>
      </c>
      <c r="G37" s="83" t="s">
        <v>61</v>
      </c>
      <c r="H37" s="91">
        <v>0</v>
      </c>
      <c r="I37" s="92">
        <v>227.9</v>
      </c>
      <c r="J37" s="93">
        <f t="shared" si="2"/>
        <v>227.9</v>
      </c>
    </row>
    <row r="38" spans="1:10" ht="12.95" customHeight="1">
      <c r="A38" s="132"/>
      <c r="B38" s="110" t="s">
        <v>65</v>
      </c>
      <c r="C38" s="95" t="s">
        <v>42</v>
      </c>
      <c r="D38" s="90"/>
      <c r="E38" s="90">
        <v>3319</v>
      </c>
      <c r="F38" s="90">
        <v>5222</v>
      </c>
      <c r="G38" s="83" t="s">
        <v>62</v>
      </c>
      <c r="H38" s="91">
        <v>0</v>
      </c>
      <c r="I38" s="92">
        <v>92.1</v>
      </c>
      <c r="J38" s="93">
        <f t="shared" si="2"/>
        <v>92.1</v>
      </c>
    </row>
    <row r="39" spans="1:10" ht="12.95" customHeight="1">
      <c r="A39" s="130" t="s">
        <v>75</v>
      </c>
      <c r="B39" s="84" t="s">
        <v>168</v>
      </c>
      <c r="C39" s="99"/>
      <c r="D39" s="108"/>
      <c r="E39" s="108">
        <v>3392</v>
      </c>
      <c r="F39" s="108">
        <v>5222</v>
      </c>
      <c r="G39" s="81" t="s">
        <v>63</v>
      </c>
      <c r="H39" s="86">
        <v>130</v>
      </c>
      <c r="I39" s="87">
        <v>-84.8</v>
      </c>
      <c r="J39" s="88">
        <f t="shared" si="2"/>
        <v>45.2</v>
      </c>
    </row>
    <row r="40" spans="1:10" ht="12.95" customHeight="1">
      <c r="A40" s="131"/>
      <c r="B40" s="111" t="s">
        <v>123</v>
      </c>
      <c r="C40" s="95" t="s">
        <v>42</v>
      </c>
      <c r="D40" s="90"/>
      <c r="E40" s="90">
        <v>3392</v>
      </c>
      <c r="F40" s="90">
        <v>5222</v>
      </c>
      <c r="G40" s="83" t="s">
        <v>153</v>
      </c>
      <c r="H40" s="91">
        <v>0</v>
      </c>
      <c r="I40" s="92">
        <v>15.7</v>
      </c>
      <c r="J40" s="93">
        <f t="shared" si="2"/>
        <v>15.7</v>
      </c>
    </row>
    <row r="41" spans="1:10" ht="12.95" customHeight="1">
      <c r="A41" s="131"/>
      <c r="B41" s="111" t="s">
        <v>124</v>
      </c>
      <c r="C41" s="95" t="s">
        <v>42</v>
      </c>
      <c r="D41" s="90"/>
      <c r="E41" s="90">
        <v>3329</v>
      </c>
      <c r="F41" s="90">
        <v>5222</v>
      </c>
      <c r="G41" s="83" t="s">
        <v>151</v>
      </c>
      <c r="H41" s="91">
        <v>0</v>
      </c>
      <c r="I41" s="92">
        <v>25</v>
      </c>
      <c r="J41" s="93">
        <f t="shared" si="2"/>
        <v>25</v>
      </c>
    </row>
    <row r="42" spans="1:10" ht="12.95" customHeight="1">
      <c r="A42" s="131"/>
      <c r="B42" s="112" t="s">
        <v>125</v>
      </c>
      <c r="C42" s="95" t="s">
        <v>42</v>
      </c>
      <c r="D42" s="90"/>
      <c r="E42" s="90">
        <v>3315</v>
      </c>
      <c r="F42" s="90">
        <v>5222</v>
      </c>
      <c r="G42" s="83" t="s">
        <v>152</v>
      </c>
      <c r="H42" s="91">
        <v>0</v>
      </c>
      <c r="I42" s="92">
        <v>44.1</v>
      </c>
      <c r="J42" s="93">
        <f t="shared" si="2"/>
        <v>44.1</v>
      </c>
    </row>
    <row r="43" spans="1:10" ht="12.95" customHeight="1">
      <c r="A43" s="130" t="s">
        <v>36</v>
      </c>
      <c r="B43" s="89" t="s">
        <v>120</v>
      </c>
      <c r="C43" s="6"/>
      <c r="D43" s="4"/>
      <c r="E43" s="85">
        <v>4357</v>
      </c>
      <c r="F43" s="85">
        <v>5222</v>
      </c>
      <c r="G43" s="81" t="s">
        <v>67</v>
      </c>
      <c r="H43" s="86">
        <v>3800</v>
      </c>
      <c r="I43" s="87">
        <v>-3530.8</v>
      </c>
      <c r="J43" s="86">
        <f>H43+I43</f>
        <v>269.1999999999998</v>
      </c>
    </row>
    <row r="44" spans="1:10" ht="12.95" customHeight="1">
      <c r="A44" s="131"/>
      <c r="B44" s="94" t="s">
        <v>126</v>
      </c>
      <c r="C44" s="95" t="s">
        <v>42</v>
      </c>
      <c r="D44" s="96"/>
      <c r="E44" s="90">
        <v>4378</v>
      </c>
      <c r="F44" s="90">
        <v>5223</v>
      </c>
      <c r="G44" s="83" t="s">
        <v>68</v>
      </c>
      <c r="H44" s="91">
        <v>0</v>
      </c>
      <c r="I44" s="92">
        <v>67.1</v>
      </c>
      <c r="J44" s="91">
        <f aca="true" t="shared" si="4" ref="J44:J74">H44+I44</f>
        <v>67.1</v>
      </c>
    </row>
    <row r="45" spans="1:10" ht="12.95" customHeight="1">
      <c r="A45" s="131"/>
      <c r="B45" s="94" t="s">
        <v>127</v>
      </c>
      <c r="C45" s="95" t="s">
        <v>42</v>
      </c>
      <c r="D45" s="96"/>
      <c r="E45" s="90">
        <v>4374</v>
      </c>
      <c r="F45" s="90">
        <v>5223</v>
      </c>
      <c r="G45" s="83" t="s">
        <v>68</v>
      </c>
      <c r="H45" s="93">
        <v>0</v>
      </c>
      <c r="I45" s="92">
        <v>32.3</v>
      </c>
      <c r="J45" s="91">
        <f t="shared" si="4"/>
        <v>32.3</v>
      </c>
    </row>
    <row r="46" spans="1:10" ht="12.95" customHeight="1">
      <c r="A46" s="131"/>
      <c r="B46" s="94" t="s">
        <v>128</v>
      </c>
      <c r="C46" s="95" t="s">
        <v>42</v>
      </c>
      <c r="D46" s="96"/>
      <c r="E46" s="90">
        <v>4312</v>
      </c>
      <c r="F46" s="90">
        <v>5223</v>
      </c>
      <c r="G46" s="83" t="s">
        <v>68</v>
      </c>
      <c r="H46" s="91">
        <v>0</v>
      </c>
      <c r="I46" s="92">
        <v>72.9</v>
      </c>
      <c r="J46" s="91">
        <f t="shared" si="4"/>
        <v>72.9</v>
      </c>
    </row>
    <row r="47" spans="1:10" ht="12.95" customHeight="1">
      <c r="A47" s="131"/>
      <c r="B47" s="94" t="s">
        <v>129</v>
      </c>
      <c r="C47" s="95" t="s">
        <v>42</v>
      </c>
      <c r="D47" s="96"/>
      <c r="E47" s="90">
        <v>4374</v>
      </c>
      <c r="F47" s="90">
        <v>5223</v>
      </c>
      <c r="G47" s="83" t="s">
        <v>68</v>
      </c>
      <c r="H47" s="91">
        <v>0</v>
      </c>
      <c r="I47" s="92">
        <v>54.3</v>
      </c>
      <c r="J47" s="91">
        <f t="shared" si="4"/>
        <v>54.3</v>
      </c>
    </row>
    <row r="48" spans="1:10" ht="12.95" customHeight="1">
      <c r="A48" s="131"/>
      <c r="B48" s="94" t="s">
        <v>130</v>
      </c>
      <c r="C48" s="95" t="s">
        <v>42</v>
      </c>
      <c r="D48" s="96"/>
      <c r="E48" s="90">
        <v>4359</v>
      </c>
      <c r="F48" s="90">
        <v>5223</v>
      </c>
      <c r="G48" s="83" t="s">
        <v>68</v>
      </c>
      <c r="H48" s="93">
        <v>0</v>
      </c>
      <c r="I48" s="92">
        <v>7.6</v>
      </c>
      <c r="J48" s="91">
        <f t="shared" si="4"/>
        <v>7.6</v>
      </c>
    </row>
    <row r="49" spans="1:10" ht="12.95" customHeight="1">
      <c r="A49" s="131"/>
      <c r="B49" s="94" t="s">
        <v>131</v>
      </c>
      <c r="C49" s="95" t="s">
        <v>42</v>
      </c>
      <c r="D49" s="96"/>
      <c r="E49" s="90">
        <v>4374</v>
      </c>
      <c r="F49" s="90">
        <v>5223</v>
      </c>
      <c r="G49" s="83" t="s">
        <v>68</v>
      </c>
      <c r="H49" s="91">
        <v>0</v>
      </c>
      <c r="I49" s="92">
        <v>168.4</v>
      </c>
      <c r="J49" s="91">
        <f t="shared" si="4"/>
        <v>168.4</v>
      </c>
    </row>
    <row r="50" spans="1:10" ht="12.95" customHeight="1">
      <c r="A50" s="131"/>
      <c r="B50" s="94" t="s">
        <v>132</v>
      </c>
      <c r="C50" s="95" t="s">
        <v>42</v>
      </c>
      <c r="D50" s="96"/>
      <c r="E50" s="90">
        <v>4350</v>
      </c>
      <c r="F50" s="90">
        <v>5223</v>
      </c>
      <c r="G50" s="83" t="s">
        <v>68</v>
      </c>
      <c r="H50" s="93">
        <v>0</v>
      </c>
      <c r="I50" s="92">
        <v>573.9</v>
      </c>
      <c r="J50" s="91">
        <f t="shared" si="4"/>
        <v>573.9</v>
      </c>
    </row>
    <row r="51" spans="1:10" ht="12.95" customHeight="1">
      <c r="A51" s="131"/>
      <c r="B51" s="94" t="s">
        <v>133</v>
      </c>
      <c r="C51" s="95" t="s">
        <v>42</v>
      </c>
      <c r="D51" s="96"/>
      <c r="E51" s="90">
        <v>4351</v>
      </c>
      <c r="F51" s="90">
        <v>5223</v>
      </c>
      <c r="G51" s="83" t="s">
        <v>68</v>
      </c>
      <c r="H51" s="91">
        <v>0</v>
      </c>
      <c r="I51" s="92">
        <v>350.9</v>
      </c>
      <c r="J51" s="91">
        <f t="shared" si="4"/>
        <v>350.9</v>
      </c>
    </row>
    <row r="52" spans="1:10" ht="12.95" customHeight="1">
      <c r="A52" s="131"/>
      <c r="B52" s="94" t="s">
        <v>134</v>
      </c>
      <c r="C52" s="95" t="s">
        <v>42</v>
      </c>
      <c r="D52" s="96"/>
      <c r="E52" s="90">
        <v>4378</v>
      </c>
      <c r="F52" s="90">
        <v>5223</v>
      </c>
      <c r="G52" s="83" t="s">
        <v>68</v>
      </c>
      <c r="H52" s="91">
        <v>0</v>
      </c>
      <c r="I52" s="92">
        <v>378.3</v>
      </c>
      <c r="J52" s="91">
        <f t="shared" si="4"/>
        <v>378.3</v>
      </c>
    </row>
    <row r="53" spans="1:10" ht="12.95" customHeight="1">
      <c r="A53" s="131"/>
      <c r="B53" s="94" t="s">
        <v>135</v>
      </c>
      <c r="C53" s="95" t="s">
        <v>42</v>
      </c>
      <c r="D53" s="96"/>
      <c r="E53" s="90">
        <v>4357</v>
      </c>
      <c r="F53" s="90">
        <v>5222</v>
      </c>
      <c r="G53" s="83" t="s">
        <v>69</v>
      </c>
      <c r="H53" s="91">
        <v>0</v>
      </c>
      <c r="I53" s="92">
        <v>294.6</v>
      </c>
      <c r="J53" s="91">
        <f t="shared" si="4"/>
        <v>294.6</v>
      </c>
    </row>
    <row r="54" spans="1:10" ht="12.95" customHeight="1">
      <c r="A54" s="131"/>
      <c r="B54" s="94" t="s">
        <v>136</v>
      </c>
      <c r="C54" s="95" t="s">
        <v>42</v>
      </c>
      <c r="D54" s="96"/>
      <c r="E54" s="90">
        <v>4356</v>
      </c>
      <c r="F54" s="90">
        <v>5222</v>
      </c>
      <c r="G54" s="83" t="s">
        <v>69</v>
      </c>
      <c r="H54" s="91">
        <v>0</v>
      </c>
      <c r="I54" s="92">
        <v>112.5</v>
      </c>
      <c r="J54" s="91">
        <f t="shared" si="4"/>
        <v>112.5</v>
      </c>
    </row>
    <row r="55" spans="1:10" ht="12.95" customHeight="1">
      <c r="A55" s="131"/>
      <c r="B55" s="94" t="s">
        <v>137</v>
      </c>
      <c r="C55" s="95" t="s">
        <v>42</v>
      </c>
      <c r="D55" s="96"/>
      <c r="E55" s="90">
        <v>4354</v>
      </c>
      <c r="F55" s="90">
        <v>5222</v>
      </c>
      <c r="G55" s="83" t="s">
        <v>69</v>
      </c>
      <c r="H55" s="91">
        <v>0</v>
      </c>
      <c r="I55" s="92">
        <v>346.1</v>
      </c>
      <c r="J55" s="91">
        <f t="shared" si="4"/>
        <v>346.1</v>
      </c>
    </row>
    <row r="56" spans="1:10" ht="12.95" customHeight="1">
      <c r="A56" s="131"/>
      <c r="B56" s="94" t="s">
        <v>138</v>
      </c>
      <c r="C56" s="95" t="s">
        <v>42</v>
      </c>
      <c r="D56" s="96"/>
      <c r="E56" s="90">
        <v>4351</v>
      </c>
      <c r="F56" s="90">
        <v>5222</v>
      </c>
      <c r="G56" s="83" t="s">
        <v>69</v>
      </c>
      <c r="H56" s="91">
        <v>0</v>
      </c>
      <c r="I56" s="92">
        <v>126.9</v>
      </c>
      <c r="J56" s="91">
        <f t="shared" si="4"/>
        <v>126.9</v>
      </c>
    </row>
    <row r="57" spans="1:10" ht="12.95" customHeight="1">
      <c r="A57" s="131"/>
      <c r="B57" s="94" t="s">
        <v>139</v>
      </c>
      <c r="C57" s="95" t="s">
        <v>42</v>
      </c>
      <c r="D57" s="96"/>
      <c r="E57" s="90">
        <v>4356</v>
      </c>
      <c r="F57" s="90">
        <v>5222</v>
      </c>
      <c r="G57" s="83" t="s">
        <v>69</v>
      </c>
      <c r="H57" s="91">
        <v>0</v>
      </c>
      <c r="I57" s="92">
        <v>244.5</v>
      </c>
      <c r="J57" s="91">
        <f t="shared" si="4"/>
        <v>244.5</v>
      </c>
    </row>
    <row r="58" spans="1:10" ht="12.95" customHeight="1">
      <c r="A58" s="131"/>
      <c r="B58" s="94" t="s">
        <v>140</v>
      </c>
      <c r="C58" s="95" t="s">
        <v>42</v>
      </c>
      <c r="D58" s="96"/>
      <c r="E58" s="90">
        <v>4377</v>
      </c>
      <c r="F58" s="90">
        <v>5222</v>
      </c>
      <c r="G58" s="83" t="s">
        <v>69</v>
      </c>
      <c r="H58" s="91">
        <v>0</v>
      </c>
      <c r="I58" s="92">
        <v>104</v>
      </c>
      <c r="J58" s="91">
        <f t="shared" si="4"/>
        <v>104</v>
      </c>
    </row>
    <row r="59" spans="1:10" ht="12.95" customHeight="1">
      <c r="A59" s="131"/>
      <c r="B59" s="94" t="s">
        <v>141</v>
      </c>
      <c r="C59" s="95" t="s">
        <v>42</v>
      </c>
      <c r="D59" s="96"/>
      <c r="E59" s="90">
        <v>4312</v>
      </c>
      <c r="F59" s="90">
        <v>5221</v>
      </c>
      <c r="G59" s="83" t="s">
        <v>70</v>
      </c>
      <c r="H59" s="91">
        <v>0</v>
      </c>
      <c r="I59" s="92">
        <v>28</v>
      </c>
      <c r="J59" s="91">
        <f t="shared" si="4"/>
        <v>28</v>
      </c>
    </row>
    <row r="60" spans="1:10" ht="12.95" customHeight="1">
      <c r="A60" s="131"/>
      <c r="B60" s="94" t="s">
        <v>142</v>
      </c>
      <c r="C60" s="95" t="s">
        <v>42</v>
      </c>
      <c r="D60" s="96"/>
      <c r="E60" s="90">
        <v>4378</v>
      </c>
      <c r="F60" s="90">
        <v>5221</v>
      </c>
      <c r="G60" s="83" t="s">
        <v>70</v>
      </c>
      <c r="H60" s="91">
        <v>0</v>
      </c>
      <c r="I60" s="92">
        <v>159.9</v>
      </c>
      <c r="J60" s="91">
        <f t="shared" si="4"/>
        <v>159.9</v>
      </c>
    </row>
    <row r="61" spans="1:10" ht="12.95" customHeight="1">
      <c r="A61" s="131"/>
      <c r="B61" s="94" t="s">
        <v>143</v>
      </c>
      <c r="C61" s="95" t="s">
        <v>42</v>
      </c>
      <c r="D61" s="96"/>
      <c r="E61" s="90">
        <v>4376</v>
      </c>
      <c r="F61" s="90">
        <v>5221</v>
      </c>
      <c r="G61" s="83" t="s">
        <v>70</v>
      </c>
      <c r="H61" s="91">
        <v>0</v>
      </c>
      <c r="I61" s="92">
        <v>156</v>
      </c>
      <c r="J61" s="91">
        <f t="shared" si="4"/>
        <v>156</v>
      </c>
    </row>
    <row r="62" spans="1:10" ht="12.95" customHeight="1">
      <c r="A62" s="131"/>
      <c r="B62" s="94" t="s">
        <v>169</v>
      </c>
      <c r="C62" s="95" t="s">
        <v>42</v>
      </c>
      <c r="D62" s="96"/>
      <c r="E62" s="90">
        <v>4312</v>
      </c>
      <c r="F62" s="90">
        <v>5221</v>
      </c>
      <c r="G62" s="83" t="s">
        <v>70</v>
      </c>
      <c r="H62" s="91">
        <v>0</v>
      </c>
      <c r="I62" s="92">
        <v>5.8</v>
      </c>
      <c r="J62" s="91">
        <f t="shared" si="4"/>
        <v>5.8</v>
      </c>
    </row>
    <row r="63" spans="1:10" ht="12.95" customHeight="1">
      <c r="A63" s="131"/>
      <c r="B63" s="94" t="s">
        <v>144</v>
      </c>
      <c r="C63" s="95" t="s">
        <v>42</v>
      </c>
      <c r="D63" s="96"/>
      <c r="E63" s="90">
        <v>4375</v>
      </c>
      <c r="F63" s="90">
        <v>5222</v>
      </c>
      <c r="G63" s="83" t="s">
        <v>71</v>
      </c>
      <c r="H63" s="91">
        <v>0</v>
      </c>
      <c r="I63" s="92">
        <v>195</v>
      </c>
      <c r="J63" s="91">
        <f t="shared" si="4"/>
        <v>195</v>
      </c>
    </row>
    <row r="64" spans="1:10" ht="12.95" customHeight="1">
      <c r="A64" s="131"/>
      <c r="B64" s="94" t="s">
        <v>145</v>
      </c>
      <c r="C64" s="95" t="s">
        <v>42</v>
      </c>
      <c r="D64" s="96"/>
      <c r="E64" s="90">
        <v>4374</v>
      </c>
      <c r="F64" s="90">
        <v>5223</v>
      </c>
      <c r="G64" s="83" t="s">
        <v>72</v>
      </c>
      <c r="H64" s="91">
        <v>0</v>
      </c>
      <c r="I64" s="92">
        <v>51.8</v>
      </c>
      <c r="J64" s="91">
        <f t="shared" si="4"/>
        <v>51.8</v>
      </c>
    </row>
    <row r="65" spans="1:10" ht="12.95" customHeight="1">
      <c r="A65" s="129" t="s">
        <v>84</v>
      </c>
      <c r="B65" s="89" t="s">
        <v>119</v>
      </c>
      <c r="C65" s="99"/>
      <c r="D65" s="82"/>
      <c r="E65" s="97">
        <v>4399</v>
      </c>
      <c r="F65" s="97">
        <v>5222</v>
      </c>
      <c r="G65" s="81" t="s">
        <v>67</v>
      </c>
      <c r="H65" s="86">
        <v>300</v>
      </c>
      <c r="I65" s="87">
        <v>-150</v>
      </c>
      <c r="J65" s="86">
        <f t="shared" si="4"/>
        <v>150</v>
      </c>
    </row>
    <row r="66" spans="1:10" ht="12.95" customHeight="1">
      <c r="A66" s="129"/>
      <c r="B66" s="94" t="s">
        <v>93</v>
      </c>
      <c r="C66" s="95" t="s">
        <v>42</v>
      </c>
      <c r="D66" s="96"/>
      <c r="E66" s="90">
        <v>4225</v>
      </c>
      <c r="F66" s="90">
        <v>5221</v>
      </c>
      <c r="G66" s="83" t="s">
        <v>74</v>
      </c>
      <c r="H66" s="91">
        <v>0</v>
      </c>
      <c r="I66" s="92">
        <v>150</v>
      </c>
      <c r="J66" s="91">
        <f t="shared" si="4"/>
        <v>150</v>
      </c>
    </row>
    <row r="67" spans="1:10" ht="12.95" customHeight="1">
      <c r="A67" s="130" t="s">
        <v>114</v>
      </c>
      <c r="B67" s="89" t="s">
        <v>95</v>
      </c>
      <c r="C67" s="99"/>
      <c r="D67" s="82"/>
      <c r="E67" s="101">
        <v>4357</v>
      </c>
      <c r="F67" s="101">
        <v>5222</v>
      </c>
      <c r="G67" s="81" t="s">
        <v>67</v>
      </c>
      <c r="H67" s="86">
        <v>269.2</v>
      </c>
      <c r="I67" s="87">
        <v>-106.3</v>
      </c>
      <c r="J67" s="86">
        <f t="shared" si="4"/>
        <v>162.89999999999998</v>
      </c>
    </row>
    <row r="68" spans="1:10" ht="12.95" customHeight="1">
      <c r="A68" s="131"/>
      <c r="B68" s="94" t="s">
        <v>147</v>
      </c>
      <c r="C68" s="95" t="s">
        <v>42</v>
      </c>
      <c r="D68" s="96"/>
      <c r="E68" s="90">
        <v>4312</v>
      </c>
      <c r="F68" s="90">
        <v>5222</v>
      </c>
      <c r="G68" s="83" t="s">
        <v>88</v>
      </c>
      <c r="H68" s="91">
        <v>0</v>
      </c>
      <c r="I68" s="92">
        <v>10.8</v>
      </c>
      <c r="J68" s="91">
        <f t="shared" si="4"/>
        <v>10.8</v>
      </c>
    </row>
    <row r="69" spans="1:10" ht="12.95" customHeight="1">
      <c r="A69" s="131"/>
      <c r="B69" s="94" t="s">
        <v>146</v>
      </c>
      <c r="C69" s="95" t="s">
        <v>42</v>
      </c>
      <c r="D69" s="96"/>
      <c r="E69" s="90">
        <v>4379</v>
      </c>
      <c r="F69" s="90">
        <v>5222</v>
      </c>
      <c r="G69" s="83" t="s">
        <v>88</v>
      </c>
      <c r="H69" s="91">
        <v>0</v>
      </c>
      <c r="I69" s="92">
        <v>7</v>
      </c>
      <c r="J69" s="91">
        <f t="shared" si="4"/>
        <v>7</v>
      </c>
    </row>
    <row r="70" spans="1:10" ht="12.95" customHeight="1">
      <c r="A70" s="131"/>
      <c r="B70" s="94" t="s">
        <v>148</v>
      </c>
      <c r="C70" s="95" t="s">
        <v>42</v>
      </c>
      <c r="D70" s="96"/>
      <c r="E70" s="90">
        <v>4357</v>
      </c>
      <c r="F70" s="90">
        <v>5339</v>
      </c>
      <c r="G70" s="83" t="s">
        <v>89</v>
      </c>
      <c r="H70" s="91">
        <v>0</v>
      </c>
      <c r="I70" s="92">
        <v>14.5</v>
      </c>
      <c r="J70" s="91">
        <f t="shared" si="4"/>
        <v>14.5</v>
      </c>
    </row>
    <row r="71" spans="1:10" ht="12.95" customHeight="1">
      <c r="A71" s="131"/>
      <c r="B71" s="94" t="s">
        <v>170</v>
      </c>
      <c r="C71" s="95" t="s">
        <v>42</v>
      </c>
      <c r="D71" s="96"/>
      <c r="E71" s="90">
        <v>4312</v>
      </c>
      <c r="F71" s="90">
        <v>5222</v>
      </c>
      <c r="G71" s="83" t="s">
        <v>90</v>
      </c>
      <c r="H71" s="91">
        <v>0</v>
      </c>
      <c r="I71" s="92">
        <v>4.7</v>
      </c>
      <c r="J71" s="91">
        <f t="shared" si="4"/>
        <v>4.7</v>
      </c>
    </row>
    <row r="72" spans="1:10" ht="12.95" customHeight="1">
      <c r="A72" s="131"/>
      <c r="B72" s="94" t="s">
        <v>155</v>
      </c>
      <c r="C72" s="95" t="s">
        <v>42</v>
      </c>
      <c r="D72" s="96"/>
      <c r="E72" s="90">
        <v>4371</v>
      </c>
      <c r="F72" s="90">
        <v>5222</v>
      </c>
      <c r="G72" s="83" t="s">
        <v>90</v>
      </c>
      <c r="H72" s="91">
        <v>0</v>
      </c>
      <c r="I72" s="92">
        <v>32.9</v>
      </c>
      <c r="J72" s="91">
        <f t="shared" si="4"/>
        <v>32.9</v>
      </c>
    </row>
    <row r="73" spans="1:10" ht="12.95" customHeight="1">
      <c r="A73" s="131"/>
      <c r="B73" s="94" t="s">
        <v>149</v>
      </c>
      <c r="C73" s="95" t="s">
        <v>42</v>
      </c>
      <c r="D73" s="96"/>
      <c r="E73" s="90">
        <v>4356</v>
      </c>
      <c r="F73" s="90">
        <v>5221</v>
      </c>
      <c r="G73" s="83" t="s">
        <v>91</v>
      </c>
      <c r="H73" s="91">
        <v>0</v>
      </c>
      <c r="I73" s="92">
        <v>27.4</v>
      </c>
      <c r="J73" s="91">
        <f t="shared" si="4"/>
        <v>27.4</v>
      </c>
    </row>
    <row r="74" spans="1:10" ht="12.95" customHeight="1">
      <c r="A74" s="131"/>
      <c r="B74" s="94" t="s">
        <v>150</v>
      </c>
      <c r="C74" s="95" t="s">
        <v>42</v>
      </c>
      <c r="D74" s="96"/>
      <c r="E74" s="90">
        <v>4350</v>
      </c>
      <c r="F74" s="90">
        <v>5339</v>
      </c>
      <c r="G74" s="83" t="s">
        <v>92</v>
      </c>
      <c r="H74" s="91">
        <v>0</v>
      </c>
      <c r="I74" s="92">
        <v>9</v>
      </c>
      <c r="J74" s="91">
        <f t="shared" si="4"/>
        <v>9</v>
      </c>
    </row>
    <row r="75" spans="1:10" ht="12.95" customHeight="1">
      <c r="A75" s="130" t="s">
        <v>115</v>
      </c>
      <c r="B75" s="82" t="s">
        <v>76</v>
      </c>
      <c r="C75" s="99"/>
      <c r="D75" s="98">
        <v>13011</v>
      </c>
      <c r="E75" s="98">
        <v>4329</v>
      </c>
      <c r="F75" s="98">
        <v>5011</v>
      </c>
      <c r="G75" s="81" t="s">
        <v>78</v>
      </c>
      <c r="H75" s="86">
        <v>3515</v>
      </c>
      <c r="I75" s="87">
        <v>-30</v>
      </c>
      <c r="J75" s="86">
        <f>H75+I75</f>
        <v>3485</v>
      </c>
    </row>
    <row r="76" spans="1:10" ht="12.95" customHeight="1">
      <c r="A76" s="131"/>
      <c r="B76" s="82" t="s">
        <v>94</v>
      </c>
      <c r="C76" s="99"/>
      <c r="D76" s="98">
        <v>13011</v>
      </c>
      <c r="E76" s="98">
        <v>4329</v>
      </c>
      <c r="F76" s="98">
        <v>5031</v>
      </c>
      <c r="G76" s="81" t="s">
        <v>78</v>
      </c>
      <c r="H76" s="86">
        <v>879</v>
      </c>
      <c r="I76" s="87">
        <v>-7</v>
      </c>
      <c r="J76" s="86">
        <f aca="true" t="shared" si="5" ref="J76:J82">H76+I76</f>
        <v>872</v>
      </c>
    </row>
    <row r="77" spans="1:10" ht="12.95" customHeight="1">
      <c r="A77" s="131"/>
      <c r="B77" s="82" t="s">
        <v>77</v>
      </c>
      <c r="C77" s="99"/>
      <c r="D77" s="98">
        <v>13011</v>
      </c>
      <c r="E77" s="98">
        <v>4329</v>
      </c>
      <c r="F77" s="98">
        <v>5032</v>
      </c>
      <c r="G77" s="81" t="s">
        <v>78</v>
      </c>
      <c r="H77" s="86">
        <v>317</v>
      </c>
      <c r="I77" s="87">
        <v>-3</v>
      </c>
      <c r="J77" s="86">
        <f t="shared" si="5"/>
        <v>314</v>
      </c>
    </row>
    <row r="78" spans="1:10" ht="12.95" customHeight="1">
      <c r="A78" s="131"/>
      <c r="B78" s="82" t="s">
        <v>80</v>
      </c>
      <c r="C78" s="99"/>
      <c r="D78" s="98">
        <v>13011</v>
      </c>
      <c r="E78" s="98">
        <v>4329</v>
      </c>
      <c r="F78" s="98">
        <v>5137</v>
      </c>
      <c r="G78" s="81" t="s">
        <v>78</v>
      </c>
      <c r="H78" s="86">
        <v>40</v>
      </c>
      <c r="I78" s="87">
        <v>36</v>
      </c>
      <c r="J78" s="86">
        <f t="shared" si="5"/>
        <v>76</v>
      </c>
    </row>
    <row r="79" spans="1:10" ht="12.95" customHeight="1">
      <c r="A79" s="131"/>
      <c r="B79" s="96" t="s">
        <v>79</v>
      </c>
      <c r="C79" s="95" t="s">
        <v>42</v>
      </c>
      <c r="D79" s="90">
        <v>13011</v>
      </c>
      <c r="E79" s="90">
        <v>4329</v>
      </c>
      <c r="F79" s="90">
        <v>5172</v>
      </c>
      <c r="G79" s="83" t="s">
        <v>78</v>
      </c>
      <c r="H79" s="91">
        <v>0</v>
      </c>
      <c r="I79" s="92">
        <v>4</v>
      </c>
      <c r="J79" s="91">
        <f t="shared" si="5"/>
        <v>4</v>
      </c>
    </row>
    <row r="80" spans="1:10" ht="12.95" customHeight="1">
      <c r="A80" s="131"/>
      <c r="B80" s="82" t="s">
        <v>83</v>
      </c>
      <c r="C80" s="99"/>
      <c r="D80" s="98"/>
      <c r="E80" s="98">
        <v>4379</v>
      </c>
      <c r="F80" s="98">
        <v>5139</v>
      </c>
      <c r="G80" s="81" t="s">
        <v>81</v>
      </c>
      <c r="H80" s="86">
        <v>1</v>
      </c>
      <c r="I80" s="87">
        <v>-1</v>
      </c>
      <c r="J80" s="86">
        <f t="shared" si="5"/>
        <v>0</v>
      </c>
    </row>
    <row r="81" spans="1:10" ht="12.95" customHeight="1">
      <c r="A81" s="132"/>
      <c r="B81" s="82" t="s">
        <v>82</v>
      </c>
      <c r="C81" s="99"/>
      <c r="D81" s="98"/>
      <c r="E81" s="98">
        <v>4379</v>
      </c>
      <c r="F81" s="98">
        <v>5171</v>
      </c>
      <c r="G81" s="81" t="s">
        <v>81</v>
      </c>
      <c r="H81" s="86">
        <v>1</v>
      </c>
      <c r="I81" s="87">
        <v>1</v>
      </c>
      <c r="J81" s="86">
        <f t="shared" si="5"/>
        <v>2</v>
      </c>
    </row>
    <row r="82" spans="1:10" ht="12.95" customHeight="1">
      <c r="A82" s="130" t="s">
        <v>121</v>
      </c>
      <c r="B82" s="82" t="s">
        <v>86</v>
      </c>
      <c r="C82" s="99"/>
      <c r="D82" s="100"/>
      <c r="E82" s="102">
        <v>2212</v>
      </c>
      <c r="F82" s="102">
        <v>5171</v>
      </c>
      <c r="G82" s="81" t="s">
        <v>85</v>
      </c>
      <c r="H82" s="86">
        <v>6000</v>
      </c>
      <c r="I82" s="87">
        <v>-270</v>
      </c>
      <c r="J82" s="86">
        <f t="shared" si="5"/>
        <v>5730</v>
      </c>
    </row>
    <row r="83" spans="1:10" ht="12.95" customHeight="1">
      <c r="A83" s="132"/>
      <c r="B83" s="82" t="s">
        <v>87</v>
      </c>
      <c r="C83" s="99"/>
      <c r="D83" s="100"/>
      <c r="E83" s="102">
        <v>2223</v>
      </c>
      <c r="F83" s="102">
        <v>5166</v>
      </c>
      <c r="G83" s="102"/>
      <c r="H83" s="86">
        <v>100</v>
      </c>
      <c r="I83" s="87">
        <v>270</v>
      </c>
      <c r="J83" s="86">
        <f>H83+I83</f>
        <v>370</v>
      </c>
    </row>
    <row r="84" spans="1:10" ht="12.95" customHeight="1">
      <c r="A84" s="130" t="s">
        <v>156</v>
      </c>
      <c r="B84" s="82" t="s">
        <v>157</v>
      </c>
      <c r="C84" s="99"/>
      <c r="D84" s="113"/>
      <c r="E84" s="113">
        <v>3113</v>
      </c>
      <c r="F84" s="113">
        <v>5171</v>
      </c>
      <c r="G84" s="113">
        <v>9340</v>
      </c>
      <c r="H84" s="86">
        <v>800</v>
      </c>
      <c r="I84" s="87">
        <v>-105</v>
      </c>
      <c r="J84" s="86">
        <f>H84+I84</f>
        <v>695</v>
      </c>
    </row>
    <row r="85" spans="1:10" ht="12.95" customHeight="1">
      <c r="A85" s="131"/>
      <c r="B85" s="82" t="s">
        <v>159</v>
      </c>
      <c r="C85" s="99"/>
      <c r="D85" s="113"/>
      <c r="E85" s="113">
        <v>3421</v>
      </c>
      <c r="F85" s="113">
        <v>5171</v>
      </c>
      <c r="G85" s="81" t="s">
        <v>158</v>
      </c>
      <c r="H85" s="86">
        <v>600</v>
      </c>
      <c r="I85" s="87">
        <v>-100</v>
      </c>
      <c r="J85" s="86">
        <f aca="true" t="shared" si="6" ref="J85:J86">H85+I85</f>
        <v>500</v>
      </c>
    </row>
    <row r="86" spans="1:10" ht="12.95" customHeight="1">
      <c r="A86" s="131"/>
      <c r="B86" s="82" t="s">
        <v>160</v>
      </c>
      <c r="C86" s="99"/>
      <c r="D86" s="113"/>
      <c r="E86" s="113">
        <v>3113</v>
      </c>
      <c r="F86" s="113">
        <v>5171</v>
      </c>
      <c r="G86" s="113">
        <v>9342</v>
      </c>
      <c r="H86" s="86">
        <v>300</v>
      </c>
      <c r="I86" s="87">
        <v>-105</v>
      </c>
      <c r="J86" s="86">
        <f t="shared" si="6"/>
        <v>195</v>
      </c>
    </row>
    <row r="87" spans="1:10" ht="12.95" customHeight="1">
      <c r="A87" s="131"/>
      <c r="B87" s="96" t="s">
        <v>161</v>
      </c>
      <c r="C87" s="95" t="s">
        <v>42</v>
      </c>
      <c r="D87" s="90"/>
      <c r="E87" s="90">
        <v>3111</v>
      </c>
      <c r="F87" s="90">
        <v>5171</v>
      </c>
      <c r="G87" s="90">
        <v>9341</v>
      </c>
      <c r="H87" s="91">
        <v>0</v>
      </c>
      <c r="I87" s="92">
        <v>310</v>
      </c>
      <c r="J87" s="91">
        <f>H87+I87</f>
        <v>310</v>
      </c>
    </row>
    <row r="88" spans="1:10" ht="12.95" customHeight="1">
      <c r="A88" s="131"/>
      <c r="B88" s="82" t="s">
        <v>164</v>
      </c>
      <c r="C88" s="99"/>
      <c r="D88" s="113"/>
      <c r="E88" s="113">
        <v>3639</v>
      </c>
      <c r="F88" s="113">
        <v>5169</v>
      </c>
      <c r="G88" s="81" t="s">
        <v>162</v>
      </c>
      <c r="H88" s="86">
        <v>50</v>
      </c>
      <c r="I88" s="87">
        <v>-20</v>
      </c>
      <c r="J88" s="86">
        <f>H88+I88</f>
        <v>30</v>
      </c>
    </row>
    <row r="89" spans="1:10" ht="12.95" customHeight="1">
      <c r="A89" s="132"/>
      <c r="B89" s="63" t="s">
        <v>163</v>
      </c>
      <c r="C89" s="74"/>
      <c r="D89" s="60"/>
      <c r="E89" s="102">
        <v>2121</v>
      </c>
      <c r="F89" s="102">
        <v>5169</v>
      </c>
      <c r="G89" s="102"/>
      <c r="H89" s="86">
        <v>22</v>
      </c>
      <c r="I89" s="87">
        <v>20</v>
      </c>
      <c r="J89" s="86">
        <f>H89+I89</f>
        <v>42</v>
      </c>
    </row>
    <row r="90" spans="1:10" ht="12.95" customHeight="1">
      <c r="A90" s="26"/>
      <c r="B90" s="27"/>
      <c r="C90" s="28"/>
      <c r="D90" s="28"/>
      <c r="E90" s="141" t="s">
        <v>20</v>
      </c>
      <c r="F90" s="142"/>
      <c r="G90" s="143"/>
      <c r="H90" s="103">
        <f>SUM(H11:H89)</f>
        <v>39704.6</v>
      </c>
      <c r="I90" s="103">
        <f>SUM(I11:I89)</f>
        <v>3.410605131648481E-13</v>
      </c>
      <c r="J90" s="103">
        <f>SUM(J11:J89)</f>
        <v>39704.600000000006</v>
      </c>
    </row>
    <row r="91" spans="1:10" ht="12.95" customHeight="1">
      <c r="A91" s="34" t="s">
        <v>21</v>
      </c>
      <c r="B91" s="27"/>
      <c r="C91" s="28"/>
      <c r="D91" s="28"/>
      <c r="E91" s="31"/>
      <c r="F91" s="27"/>
      <c r="G91" s="27"/>
      <c r="H91" s="32"/>
      <c r="I91" s="32"/>
      <c r="J91" s="35"/>
    </row>
    <row r="92" spans="1:10" ht="12.95" customHeight="1">
      <c r="A92" s="129" t="s">
        <v>13</v>
      </c>
      <c r="B92" s="63" t="s">
        <v>165</v>
      </c>
      <c r="C92" s="4"/>
      <c r="D92" s="4"/>
      <c r="E92" s="4">
        <v>2212</v>
      </c>
      <c r="F92" s="4">
        <v>6121</v>
      </c>
      <c r="G92" s="7" t="s">
        <v>166</v>
      </c>
      <c r="H92" s="9">
        <v>900</v>
      </c>
      <c r="I92" s="13">
        <v>-30</v>
      </c>
      <c r="J92" s="9">
        <f>H92+I92</f>
        <v>870</v>
      </c>
    </row>
    <row r="93" spans="1:10" ht="12.95" customHeight="1">
      <c r="A93" s="129"/>
      <c r="B93" s="63" t="s">
        <v>167</v>
      </c>
      <c r="C93" s="6"/>
      <c r="D93" s="4"/>
      <c r="E93" s="4">
        <v>2223</v>
      </c>
      <c r="F93" s="4">
        <v>6121</v>
      </c>
      <c r="G93" s="4">
        <v>5226</v>
      </c>
      <c r="H93" s="9">
        <v>200</v>
      </c>
      <c r="I93" s="13">
        <v>30</v>
      </c>
      <c r="J93" s="9">
        <f aca="true" t="shared" si="7" ref="J93">H93+I93</f>
        <v>230</v>
      </c>
    </row>
    <row r="94" spans="1:10" ht="12.95" customHeight="1">
      <c r="A94" s="28"/>
      <c r="B94" s="27"/>
      <c r="C94" s="28"/>
      <c r="D94" s="28"/>
      <c r="E94" s="144" t="s">
        <v>22</v>
      </c>
      <c r="F94" s="144"/>
      <c r="G94" s="144"/>
      <c r="H94" s="36">
        <f>SUM(H92:H93)</f>
        <v>1100</v>
      </c>
      <c r="I94" s="36">
        <f>SUM(I92:I93)</f>
        <v>0</v>
      </c>
      <c r="J94" s="36">
        <f>SUM(J92:J93)</f>
        <v>1100</v>
      </c>
    </row>
    <row r="95" spans="1:10" ht="12.95" customHeight="1">
      <c r="A95" s="25" t="s">
        <v>31</v>
      </c>
      <c r="B95" s="27"/>
      <c r="C95" s="28"/>
      <c r="D95" s="28"/>
      <c r="E95" s="37"/>
      <c r="F95" s="37"/>
      <c r="G95" s="37"/>
      <c r="H95" s="38"/>
      <c r="I95" s="39"/>
      <c r="J95" s="38"/>
    </row>
    <row r="96" spans="1:10" ht="12.95" customHeight="1">
      <c r="A96" s="15" t="s">
        <v>13</v>
      </c>
      <c r="B96" s="5"/>
      <c r="C96" s="4"/>
      <c r="D96" s="4"/>
      <c r="E96" s="14"/>
      <c r="F96" s="14"/>
      <c r="G96" s="14"/>
      <c r="H96" s="11">
        <v>0</v>
      </c>
      <c r="I96" s="8">
        <v>0</v>
      </c>
      <c r="J96" s="11">
        <f>H96+I96</f>
        <v>0</v>
      </c>
    </row>
    <row r="97" spans="1:10" ht="12.95" customHeight="1">
      <c r="A97" s="28"/>
      <c r="B97" s="27"/>
      <c r="C97" s="28"/>
      <c r="D97" s="28"/>
      <c r="E97" s="145" t="s">
        <v>32</v>
      </c>
      <c r="F97" s="146"/>
      <c r="G97" s="147"/>
      <c r="H97" s="40">
        <v>0</v>
      </c>
      <c r="I97" s="8">
        <f>SUM(I96:I96)</f>
        <v>0</v>
      </c>
      <c r="J97" s="41">
        <v>0</v>
      </c>
    </row>
    <row r="98" spans="1:10" ht="12.95" customHeight="1">
      <c r="A98" s="28"/>
      <c r="B98" s="27"/>
      <c r="C98" s="28"/>
      <c r="D98" s="28"/>
      <c r="E98" s="31"/>
      <c r="F98" s="31"/>
      <c r="G98" s="42"/>
      <c r="H98" s="40"/>
      <c r="I98" s="43"/>
      <c r="J98" s="38"/>
    </row>
    <row r="99" spans="1:10" ht="12.95" customHeight="1">
      <c r="A99" s="12"/>
      <c r="B99" s="44" t="s">
        <v>30</v>
      </c>
      <c r="C99" s="28"/>
      <c r="D99" s="28"/>
      <c r="E99" s="138" t="s">
        <v>15</v>
      </c>
      <c r="F99" s="139"/>
      <c r="G99" s="139"/>
      <c r="H99" s="140"/>
      <c r="I99" s="13">
        <f>I6</f>
        <v>0</v>
      </c>
      <c r="J99" s="45"/>
    </row>
    <row r="100" spans="1:10" ht="12.95" customHeight="1">
      <c r="A100" s="12"/>
      <c r="B100" s="27"/>
      <c r="C100" s="28"/>
      <c r="D100" s="28"/>
      <c r="E100" s="138" t="s">
        <v>23</v>
      </c>
      <c r="F100" s="139"/>
      <c r="G100" s="139"/>
      <c r="H100" s="140"/>
      <c r="I100" s="13">
        <f>I90+I7</f>
        <v>3.410605131648481E-13</v>
      </c>
      <c r="J100" s="26"/>
    </row>
    <row r="101" spans="1:10" ht="12.95" customHeight="1">
      <c r="A101" s="12"/>
      <c r="B101" s="27"/>
      <c r="C101" s="28"/>
      <c r="D101" s="28"/>
      <c r="E101" s="138" t="s">
        <v>24</v>
      </c>
      <c r="F101" s="139"/>
      <c r="G101" s="139"/>
      <c r="H101" s="140"/>
      <c r="I101" s="13">
        <f>I94+I8</f>
        <v>0</v>
      </c>
      <c r="J101" s="46"/>
    </row>
    <row r="102" spans="1:10" ht="12.95" customHeight="1">
      <c r="A102" s="12"/>
      <c r="B102" s="27"/>
      <c r="C102" s="28"/>
      <c r="D102" s="28"/>
      <c r="E102" s="138" t="s">
        <v>25</v>
      </c>
      <c r="F102" s="139"/>
      <c r="G102" s="139"/>
      <c r="H102" s="140"/>
      <c r="I102" s="13">
        <f>I100+I101</f>
        <v>3.410605131648481E-13</v>
      </c>
      <c r="J102" s="46"/>
    </row>
    <row r="103" spans="1:10" ht="12.95" customHeight="1">
      <c r="A103" s="12"/>
      <c r="B103" s="27"/>
      <c r="C103" s="28"/>
      <c r="D103" s="28"/>
      <c r="E103" s="135" t="s">
        <v>26</v>
      </c>
      <c r="F103" s="136"/>
      <c r="G103" s="136"/>
      <c r="H103" s="137"/>
      <c r="I103" s="13">
        <f>I99-I102</f>
        <v>-3.410605131648481E-13</v>
      </c>
      <c r="J103" s="46"/>
    </row>
    <row r="104" spans="1:10" ht="12.95" customHeight="1">
      <c r="A104" s="12"/>
      <c r="B104" s="27"/>
      <c r="C104" s="28"/>
      <c r="D104" s="28"/>
      <c r="E104" s="135" t="s">
        <v>27</v>
      </c>
      <c r="F104" s="136"/>
      <c r="G104" s="136"/>
      <c r="H104" s="137"/>
      <c r="I104" s="13">
        <f>I97</f>
        <v>0</v>
      </c>
      <c r="J104" s="46"/>
    </row>
    <row r="105" spans="1:10" ht="16.5" customHeight="1">
      <c r="A105" s="12"/>
      <c r="B105" s="12"/>
      <c r="C105" s="47"/>
      <c r="D105" s="47"/>
      <c r="E105" s="48"/>
      <c r="F105" s="12"/>
      <c r="G105" s="27"/>
      <c r="H105" s="64">
        <v>44300</v>
      </c>
      <c r="I105" s="65"/>
      <c r="J105" s="66">
        <v>44321</v>
      </c>
    </row>
    <row r="106" spans="1:10" ht="12.95" customHeight="1">
      <c r="A106" s="12"/>
      <c r="B106" s="44" t="s">
        <v>34</v>
      </c>
      <c r="C106" s="28"/>
      <c r="D106" s="28"/>
      <c r="E106" s="49" t="s">
        <v>28</v>
      </c>
      <c r="F106" s="50"/>
      <c r="G106" s="51"/>
      <c r="H106" s="52">
        <v>433494.82</v>
      </c>
      <c r="I106" s="13">
        <f>I99</f>
        <v>0</v>
      </c>
      <c r="J106" s="13">
        <f>H106+I106</f>
        <v>433494.82</v>
      </c>
    </row>
    <row r="107" spans="1:10" ht="12.95" customHeight="1">
      <c r="A107" s="12"/>
      <c r="B107" s="27"/>
      <c r="C107" s="28"/>
      <c r="D107" s="28"/>
      <c r="E107" s="53" t="s">
        <v>23</v>
      </c>
      <c r="F107" s="1"/>
      <c r="G107" s="54"/>
      <c r="H107" s="55">
        <v>385203.43</v>
      </c>
      <c r="I107" s="13">
        <f>I90+I7</f>
        <v>3.410605131648481E-13</v>
      </c>
      <c r="J107" s="9">
        <f>H107+I107</f>
        <v>385203.43</v>
      </c>
    </row>
    <row r="108" spans="1:10" ht="12.95" customHeight="1">
      <c r="A108" s="12"/>
      <c r="B108" s="27"/>
      <c r="C108" s="28"/>
      <c r="D108" s="28"/>
      <c r="E108" s="26" t="s">
        <v>24</v>
      </c>
      <c r="F108" s="27"/>
      <c r="G108" s="56"/>
      <c r="H108" s="55">
        <v>99238.8</v>
      </c>
      <c r="I108" s="13">
        <f>I94+I8</f>
        <v>0</v>
      </c>
      <c r="J108" s="9">
        <f>H108+I108</f>
        <v>99238.8</v>
      </c>
    </row>
    <row r="109" spans="1:10" ht="12.95" customHeight="1">
      <c r="A109" s="12"/>
      <c r="B109" s="57" t="s">
        <v>40</v>
      </c>
      <c r="C109" s="47"/>
      <c r="D109" s="47"/>
      <c r="E109" s="58" t="s">
        <v>35</v>
      </c>
      <c r="F109" s="1"/>
      <c r="G109" s="54"/>
      <c r="H109" s="13">
        <f>H107+H108</f>
        <v>484442.23</v>
      </c>
      <c r="I109" s="13">
        <f>SUM(I107:I108)</f>
        <v>3.410605131648481E-13</v>
      </c>
      <c r="J109" s="13">
        <f>SUM(J107:J108)</f>
        <v>484442.23</v>
      </c>
    </row>
    <row r="110" spans="1:10" ht="12.95" customHeight="1">
      <c r="A110" s="12"/>
      <c r="B110" s="12"/>
      <c r="C110" s="47"/>
      <c r="D110" s="47"/>
      <c r="E110" s="26" t="s">
        <v>18</v>
      </c>
      <c r="F110" s="27"/>
      <c r="G110" s="56"/>
      <c r="H110" s="9">
        <f>H106-H109</f>
        <v>-50947.409999999974</v>
      </c>
      <c r="I110" s="13">
        <f>I106-I109</f>
        <v>-3.410605131648481E-13</v>
      </c>
      <c r="J110" s="9">
        <f>J106-J109</f>
        <v>-50947.409999999974</v>
      </c>
    </row>
    <row r="111" spans="1:10" ht="12.95" customHeight="1">
      <c r="A111" s="12"/>
      <c r="B111" s="12"/>
      <c r="C111" s="47"/>
      <c r="D111" s="47"/>
      <c r="E111" s="58" t="s">
        <v>29</v>
      </c>
      <c r="F111" s="1"/>
      <c r="G111" s="54"/>
      <c r="H111" s="59">
        <v>50947.41</v>
      </c>
      <c r="I111" s="13">
        <f>I104</f>
        <v>0</v>
      </c>
      <c r="J111" s="13">
        <f>H111+I111</f>
        <v>50947.41</v>
      </c>
    </row>
    <row r="112" ht="12.95" customHeight="1"/>
    <row r="113" s="19" customFormat="1" ht="12.95" customHeight="1"/>
    <row r="114" s="19" customFormat="1" ht="12.95" customHeight="1"/>
    <row r="115" s="19" customFormat="1" ht="12.95" customHeight="1"/>
    <row r="116" s="19" customFormat="1" ht="12.95" customHeight="1"/>
    <row r="117" s="19" customFormat="1" ht="12.95" customHeight="1"/>
    <row r="118" s="19" customFormat="1" ht="12.95" customHeight="1"/>
    <row r="119" s="19" customFormat="1" ht="12.95" customHeight="1"/>
    <row r="120" s="19" customFormat="1" ht="12.95" customHeight="1"/>
    <row r="121" s="19" customFormat="1" ht="12.95" customHeight="1"/>
    <row r="122" s="19" customFormat="1" ht="12.95" customHeight="1"/>
    <row r="123" s="19" customFormat="1" ht="12.95" customHeight="1"/>
  </sheetData>
  <mergeCells count="29">
    <mergeCell ref="A84:A89"/>
    <mergeCell ref="E104:H104"/>
    <mergeCell ref="E99:H99"/>
    <mergeCell ref="E90:G90"/>
    <mergeCell ref="A92:A93"/>
    <mergeCell ref="E94:G94"/>
    <mergeCell ref="E97:G97"/>
    <mergeCell ref="E100:H100"/>
    <mergeCell ref="E101:H101"/>
    <mergeCell ref="E102:H102"/>
    <mergeCell ref="E103:H103"/>
    <mergeCell ref="A75:A81"/>
    <mergeCell ref="A82:A83"/>
    <mergeCell ref="A67:A74"/>
    <mergeCell ref="B2:B3"/>
    <mergeCell ref="E2:E3"/>
    <mergeCell ref="A21:A30"/>
    <mergeCell ref="A31:A35"/>
    <mergeCell ref="F2:F3"/>
    <mergeCell ref="G2:G3"/>
    <mergeCell ref="A65:A66"/>
    <mergeCell ref="A43:A64"/>
    <mergeCell ref="A36:A38"/>
    <mergeCell ref="E6:G6"/>
    <mergeCell ref="E7:G7"/>
    <mergeCell ref="E8:G8"/>
    <mergeCell ref="E9:G9"/>
    <mergeCell ref="A11:A20"/>
    <mergeCell ref="A39:A42"/>
  </mergeCells>
  <conditionalFormatting sqref="B1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C6:D8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07">
    <cfRule type="expression" priority="22" dxfId="2" stopIfTrue="1">
      <formula>$J107="Z"</formula>
    </cfRule>
    <cfRule type="expression" priority="23" dxfId="1" stopIfTrue="1">
      <formula>$J107="T"</formula>
    </cfRule>
    <cfRule type="expression" priority="24" dxfId="0" stopIfTrue="1">
      <formula>$J107="Y"</formula>
    </cfRule>
  </conditionalFormatting>
  <conditionalFormatting sqref="H108">
    <cfRule type="expression" priority="19" dxfId="2" stopIfTrue="1">
      <formula>$J108="Z"</formula>
    </cfRule>
    <cfRule type="expression" priority="20" dxfId="1" stopIfTrue="1">
      <formula>$J108="T"</formula>
    </cfRule>
    <cfRule type="expression" priority="21" dxfId="0" stopIfTrue="1">
      <formula>$J108="Y"</formula>
    </cfRule>
  </conditionalFormatting>
  <conditionalFormatting sqref="H106">
    <cfRule type="expression" priority="16" dxfId="2" stopIfTrue="1">
      <formula>$J106="Z"</formula>
    </cfRule>
    <cfRule type="expression" priority="17" dxfId="1" stopIfTrue="1">
      <formula>$J106="T"</formula>
    </cfRule>
    <cfRule type="expression" priority="18" dxfId="0" stopIfTrue="1">
      <formula>$J106="Y"</formula>
    </cfRule>
  </conditionalFormatting>
  <conditionalFormatting sqref="H107">
    <cfRule type="expression" priority="13" dxfId="2" stopIfTrue="1">
      <formula>$J107="Z"</formula>
    </cfRule>
    <cfRule type="expression" priority="14" dxfId="1" stopIfTrue="1">
      <formula>$J107="T"</formula>
    </cfRule>
    <cfRule type="expression" priority="15" dxfId="0" stopIfTrue="1">
      <formula>$J107="Y"</formula>
    </cfRule>
  </conditionalFormatting>
  <conditionalFormatting sqref="H108">
    <cfRule type="expression" priority="10" dxfId="2" stopIfTrue="1">
      <formula>$J108="Z"</formula>
    </cfRule>
    <cfRule type="expression" priority="11" dxfId="1" stopIfTrue="1">
      <formula>$J108="T"</formula>
    </cfRule>
    <cfRule type="expression" priority="12" dxfId="0" stopIfTrue="1">
      <formula>$J108="Y"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 topLeftCell="A1">
      <selection activeCell="B39" sqref="B39"/>
    </sheetView>
  </sheetViews>
  <sheetFormatPr defaultColWidth="9.140625" defaultRowHeight="15"/>
  <cols>
    <col min="1" max="1" width="4.00390625" style="19" customWidth="1"/>
    <col min="2" max="2" width="73.57421875" style="19" customWidth="1"/>
    <col min="3" max="3" width="4.140625" style="75" customWidth="1"/>
    <col min="4" max="4" width="10.28125" style="19" customWidth="1"/>
    <col min="5" max="5" width="6.7109375" style="19" customWidth="1"/>
    <col min="6" max="6" width="6.57421875" style="19" customWidth="1"/>
    <col min="7" max="7" width="7.28125" style="19" customWidth="1"/>
    <col min="8" max="8" width="10.57421875" style="19" customWidth="1"/>
    <col min="9" max="9" width="8.7109375" style="19" customWidth="1"/>
    <col min="10" max="10" width="10.7109375" style="19" customWidth="1"/>
    <col min="11" max="16384" width="9.140625" style="19" customWidth="1"/>
  </cols>
  <sheetData>
    <row r="1" spans="1:10" ht="20.25" customHeight="1">
      <c r="A1" s="16" t="s">
        <v>176</v>
      </c>
      <c r="B1" s="17"/>
      <c r="C1" s="18"/>
      <c r="D1" s="18"/>
      <c r="E1" s="12"/>
      <c r="F1" s="12"/>
      <c r="G1" s="12"/>
      <c r="H1" s="17" t="s">
        <v>38</v>
      </c>
      <c r="I1" s="17"/>
      <c r="J1" s="16"/>
    </row>
    <row r="2" spans="1:10" ht="12.95" customHeight="1">
      <c r="A2" s="61" t="s">
        <v>0</v>
      </c>
      <c r="B2" s="127" t="s">
        <v>1</v>
      </c>
      <c r="C2" s="61"/>
      <c r="D2" s="61" t="s">
        <v>2</v>
      </c>
      <c r="E2" s="127" t="s">
        <v>3</v>
      </c>
      <c r="F2" s="127" t="s">
        <v>4</v>
      </c>
      <c r="G2" s="127" t="s">
        <v>5</v>
      </c>
      <c r="H2" s="61" t="s">
        <v>6</v>
      </c>
      <c r="I2" s="61" t="s">
        <v>7</v>
      </c>
      <c r="J2" s="61" t="s">
        <v>8</v>
      </c>
    </row>
    <row r="3" spans="1:10" ht="12.95" customHeight="1">
      <c r="A3" s="62" t="s">
        <v>9</v>
      </c>
      <c r="B3" s="128"/>
      <c r="C3" s="62"/>
      <c r="D3" s="62" t="s">
        <v>10</v>
      </c>
      <c r="E3" s="128"/>
      <c r="F3" s="128"/>
      <c r="G3" s="128"/>
      <c r="H3" s="62" t="s">
        <v>11</v>
      </c>
      <c r="I3" s="62" t="s">
        <v>39</v>
      </c>
      <c r="J3" s="62" t="s">
        <v>11</v>
      </c>
    </row>
    <row r="4" spans="1:10" ht="12.95" customHeight="1">
      <c r="A4" s="20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9" t="s">
        <v>13</v>
      </c>
      <c r="B5" s="63" t="s">
        <v>172</v>
      </c>
      <c r="C5" s="4"/>
      <c r="D5" s="4">
        <v>13015</v>
      </c>
      <c r="E5" s="4"/>
      <c r="F5" s="4">
        <v>4116</v>
      </c>
      <c r="G5" s="7" t="s">
        <v>171</v>
      </c>
      <c r="H5" s="11">
        <v>877</v>
      </c>
      <c r="I5" s="10">
        <v>214.65</v>
      </c>
      <c r="J5" s="9">
        <f aca="true" t="shared" si="0" ref="J5:J24">H5+I5</f>
        <v>1091.65</v>
      </c>
    </row>
    <row r="6" spans="1:10" ht="12.95" customHeight="1">
      <c r="A6" s="129"/>
      <c r="B6" s="63" t="s">
        <v>173</v>
      </c>
      <c r="C6" s="4"/>
      <c r="D6" s="4">
        <v>13015</v>
      </c>
      <c r="E6" s="4">
        <v>4369</v>
      </c>
      <c r="F6" s="4">
        <v>5011</v>
      </c>
      <c r="G6" s="7" t="s">
        <v>171</v>
      </c>
      <c r="H6" s="11">
        <v>655</v>
      </c>
      <c r="I6" s="10">
        <v>160.19</v>
      </c>
      <c r="J6" s="9">
        <f t="shared" si="0"/>
        <v>815.19</v>
      </c>
    </row>
    <row r="7" spans="1:10" ht="12.95" customHeight="1">
      <c r="A7" s="129"/>
      <c r="B7" s="63" t="s">
        <v>174</v>
      </c>
      <c r="C7" s="4"/>
      <c r="D7" s="4">
        <v>13015</v>
      </c>
      <c r="E7" s="4">
        <v>4369</v>
      </c>
      <c r="F7" s="4">
        <v>5031</v>
      </c>
      <c r="G7" s="7" t="s">
        <v>171</v>
      </c>
      <c r="H7" s="11">
        <v>163</v>
      </c>
      <c r="I7" s="10">
        <v>40.04</v>
      </c>
      <c r="J7" s="9">
        <f t="shared" si="0"/>
        <v>203.04</v>
      </c>
    </row>
    <row r="8" spans="1:10" ht="12.95" customHeight="1">
      <c r="A8" s="129"/>
      <c r="B8" s="63" t="s">
        <v>175</v>
      </c>
      <c r="C8" s="4"/>
      <c r="D8" s="4">
        <v>13015</v>
      </c>
      <c r="E8" s="4">
        <v>4369</v>
      </c>
      <c r="F8" s="4">
        <v>5032</v>
      </c>
      <c r="G8" s="7" t="s">
        <v>171</v>
      </c>
      <c r="H8" s="11">
        <v>59</v>
      </c>
      <c r="I8" s="10">
        <v>14.42</v>
      </c>
      <c r="J8" s="9">
        <f t="shared" si="0"/>
        <v>73.42</v>
      </c>
    </row>
    <row r="9" spans="1:10" ht="12.95" customHeight="1">
      <c r="A9" s="130" t="s">
        <v>14</v>
      </c>
      <c r="B9" s="118" t="s">
        <v>187</v>
      </c>
      <c r="C9" s="119" t="s">
        <v>42</v>
      </c>
      <c r="D9" s="120">
        <v>13351</v>
      </c>
      <c r="E9" s="120"/>
      <c r="F9" s="120">
        <v>4116</v>
      </c>
      <c r="G9" s="121" t="s">
        <v>177</v>
      </c>
      <c r="H9" s="70">
        <v>0</v>
      </c>
      <c r="I9" s="122">
        <v>2802.07</v>
      </c>
      <c r="J9" s="69">
        <f t="shared" si="0"/>
        <v>2802.07</v>
      </c>
    </row>
    <row r="10" spans="1:10" ht="12.95" customHeight="1">
      <c r="A10" s="131"/>
      <c r="B10" s="118" t="s">
        <v>188</v>
      </c>
      <c r="C10" s="119" t="s">
        <v>42</v>
      </c>
      <c r="D10" s="120">
        <v>13351</v>
      </c>
      <c r="E10" s="120">
        <v>4350</v>
      </c>
      <c r="F10" s="120">
        <v>5336</v>
      </c>
      <c r="G10" s="121" t="s">
        <v>177</v>
      </c>
      <c r="H10" s="70">
        <v>0</v>
      </c>
      <c r="I10" s="122">
        <v>2802.07</v>
      </c>
      <c r="J10" s="69">
        <f t="shared" si="0"/>
        <v>2802.07</v>
      </c>
    </row>
    <row r="11" spans="1:10" ht="12.95" customHeight="1">
      <c r="A11" s="131"/>
      <c r="B11" s="118" t="s">
        <v>189</v>
      </c>
      <c r="C11" s="119" t="s">
        <v>42</v>
      </c>
      <c r="D11" s="120">
        <v>13351</v>
      </c>
      <c r="E11" s="120"/>
      <c r="F11" s="120">
        <v>4116</v>
      </c>
      <c r="G11" s="121" t="s">
        <v>178</v>
      </c>
      <c r="H11" s="70">
        <v>0</v>
      </c>
      <c r="I11" s="122">
        <v>214.62</v>
      </c>
      <c r="J11" s="69">
        <f t="shared" si="0"/>
        <v>214.62</v>
      </c>
    </row>
    <row r="12" spans="1:10" ht="12.95" customHeight="1">
      <c r="A12" s="131"/>
      <c r="B12" s="118" t="s">
        <v>190</v>
      </c>
      <c r="C12" s="119" t="s">
        <v>42</v>
      </c>
      <c r="D12" s="120">
        <v>13351</v>
      </c>
      <c r="E12" s="120">
        <v>4359</v>
      </c>
      <c r="F12" s="120">
        <v>5336</v>
      </c>
      <c r="G12" s="121" t="s">
        <v>178</v>
      </c>
      <c r="H12" s="70">
        <v>0</v>
      </c>
      <c r="I12" s="122">
        <v>214.62</v>
      </c>
      <c r="J12" s="69">
        <f t="shared" si="0"/>
        <v>214.62</v>
      </c>
    </row>
    <row r="13" spans="1:10" ht="12.95" customHeight="1">
      <c r="A13" s="131"/>
      <c r="B13" s="118" t="s">
        <v>191</v>
      </c>
      <c r="C13" s="119" t="s">
        <v>42</v>
      </c>
      <c r="D13" s="120">
        <v>13351</v>
      </c>
      <c r="E13" s="120"/>
      <c r="F13" s="120">
        <v>4116</v>
      </c>
      <c r="G13" s="121" t="s">
        <v>179</v>
      </c>
      <c r="H13" s="70">
        <v>0</v>
      </c>
      <c r="I13" s="122">
        <v>2838.86</v>
      </c>
      <c r="J13" s="69">
        <f t="shared" si="0"/>
        <v>2838.86</v>
      </c>
    </row>
    <row r="14" spans="1:10" ht="12.95" customHeight="1">
      <c r="A14" s="131"/>
      <c r="B14" s="118" t="s">
        <v>192</v>
      </c>
      <c r="C14" s="119" t="s">
        <v>42</v>
      </c>
      <c r="D14" s="120">
        <v>13351</v>
      </c>
      <c r="E14" s="120">
        <v>4350</v>
      </c>
      <c r="F14" s="120">
        <v>5336</v>
      </c>
      <c r="G14" s="121" t="s">
        <v>179</v>
      </c>
      <c r="H14" s="70">
        <v>0</v>
      </c>
      <c r="I14" s="122">
        <v>2838.86</v>
      </c>
      <c r="J14" s="69">
        <f t="shared" si="0"/>
        <v>2838.86</v>
      </c>
    </row>
    <row r="15" spans="1:10" ht="12.95" customHeight="1">
      <c r="A15" s="131"/>
      <c r="B15" s="118" t="s">
        <v>193</v>
      </c>
      <c r="C15" s="119" t="s">
        <v>42</v>
      </c>
      <c r="D15" s="120">
        <v>13351</v>
      </c>
      <c r="E15" s="120"/>
      <c r="F15" s="120">
        <v>4116</v>
      </c>
      <c r="G15" s="121" t="s">
        <v>180</v>
      </c>
      <c r="H15" s="70">
        <v>0</v>
      </c>
      <c r="I15" s="122">
        <v>307.54</v>
      </c>
      <c r="J15" s="69">
        <f t="shared" si="0"/>
        <v>307.54</v>
      </c>
    </row>
    <row r="16" spans="1:10" ht="12.95" customHeight="1">
      <c r="A16" s="131"/>
      <c r="B16" s="118" t="s">
        <v>194</v>
      </c>
      <c r="C16" s="119" t="s">
        <v>42</v>
      </c>
      <c r="D16" s="120">
        <v>13351</v>
      </c>
      <c r="E16" s="120">
        <v>4359</v>
      </c>
      <c r="F16" s="120">
        <v>5336</v>
      </c>
      <c r="G16" s="121" t="s">
        <v>180</v>
      </c>
      <c r="H16" s="70">
        <v>0</v>
      </c>
      <c r="I16" s="122">
        <v>307.54</v>
      </c>
      <c r="J16" s="69">
        <f t="shared" si="0"/>
        <v>307.54</v>
      </c>
    </row>
    <row r="17" spans="1:10" ht="12.95" customHeight="1">
      <c r="A17" s="131"/>
      <c r="B17" s="118" t="s">
        <v>195</v>
      </c>
      <c r="C17" s="119" t="s">
        <v>42</v>
      </c>
      <c r="D17" s="120">
        <v>13351</v>
      </c>
      <c r="E17" s="120"/>
      <c r="F17" s="120">
        <v>4116</v>
      </c>
      <c r="G17" s="121" t="s">
        <v>181</v>
      </c>
      <c r="H17" s="70">
        <v>0</v>
      </c>
      <c r="I17" s="122">
        <v>1282.84</v>
      </c>
      <c r="J17" s="69">
        <f t="shared" si="0"/>
        <v>1282.84</v>
      </c>
    </row>
    <row r="18" spans="1:10" ht="12.95" customHeight="1">
      <c r="A18" s="131"/>
      <c r="B18" s="118" t="s">
        <v>196</v>
      </c>
      <c r="C18" s="119" t="s">
        <v>42</v>
      </c>
      <c r="D18" s="120">
        <v>13351</v>
      </c>
      <c r="E18" s="120">
        <v>4357</v>
      </c>
      <c r="F18" s="120">
        <v>5336</v>
      </c>
      <c r="G18" s="121" t="s">
        <v>181</v>
      </c>
      <c r="H18" s="70">
        <v>0</v>
      </c>
      <c r="I18" s="122">
        <v>1282.84</v>
      </c>
      <c r="J18" s="69">
        <f t="shared" si="0"/>
        <v>1282.84</v>
      </c>
    </row>
    <row r="19" spans="1:10" ht="12.95" customHeight="1">
      <c r="A19" s="131"/>
      <c r="B19" s="118" t="s">
        <v>197</v>
      </c>
      <c r="C19" s="119" t="s">
        <v>42</v>
      </c>
      <c r="D19" s="120">
        <v>13351</v>
      </c>
      <c r="E19" s="120"/>
      <c r="F19" s="120">
        <v>4116</v>
      </c>
      <c r="G19" s="121" t="s">
        <v>182</v>
      </c>
      <c r="H19" s="70">
        <v>0</v>
      </c>
      <c r="I19" s="122">
        <v>124.92</v>
      </c>
      <c r="J19" s="69">
        <f t="shared" si="0"/>
        <v>124.92</v>
      </c>
    </row>
    <row r="20" spans="1:10" ht="12.95" customHeight="1">
      <c r="A20" s="131"/>
      <c r="B20" s="118" t="s">
        <v>198</v>
      </c>
      <c r="C20" s="119" t="s">
        <v>42</v>
      </c>
      <c r="D20" s="120">
        <v>13351</v>
      </c>
      <c r="E20" s="120">
        <v>4356</v>
      </c>
      <c r="F20" s="120">
        <v>5336</v>
      </c>
      <c r="G20" s="121" t="s">
        <v>182</v>
      </c>
      <c r="H20" s="70">
        <v>0</v>
      </c>
      <c r="I20" s="122">
        <v>124.92</v>
      </c>
      <c r="J20" s="69">
        <f t="shared" si="0"/>
        <v>124.92</v>
      </c>
    </row>
    <row r="21" spans="1:10" ht="12.95" customHeight="1">
      <c r="A21" s="131"/>
      <c r="B21" s="118" t="s">
        <v>199</v>
      </c>
      <c r="C21" s="119" t="s">
        <v>42</v>
      </c>
      <c r="D21" s="120">
        <v>13351</v>
      </c>
      <c r="E21" s="120"/>
      <c r="F21" s="120">
        <v>4116</v>
      </c>
      <c r="G21" s="121" t="s">
        <v>183</v>
      </c>
      <c r="H21" s="70">
        <v>0</v>
      </c>
      <c r="I21" s="122">
        <v>460.29</v>
      </c>
      <c r="J21" s="69">
        <f t="shared" si="0"/>
        <v>460.29</v>
      </c>
    </row>
    <row r="22" spans="1:10" ht="12.95" customHeight="1">
      <c r="A22" s="132"/>
      <c r="B22" s="96" t="s">
        <v>200</v>
      </c>
      <c r="C22" s="95" t="s">
        <v>42</v>
      </c>
      <c r="D22" s="90">
        <v>13351</v>
      </c>
      <c r="E22" s="90">
        <v>4351</v>
      </c>
      <c r="F22" s="90">
        <v>5336</v>
      </c>
      <c r="G22" s="83" t="s">
        <v>183</v>
      </c>
      <c r="H22" s="93">
        <v>0</v>
      </c>
      <c r="I22" s="123">
        <v>460.29</v>
      </c>
      <c r="J22" s="91">
        <f t="shared" si="0"/>
        <v>460.29</v>
      </c>
    </row>
    <row r="23" spans="1:10" ht="12.95" customHeight="1">
      <c r="A23" s="130" t="s">
        <v>66</v>
      </c>
      <c r="B23" s="96" t="s">
        <v>208</v>
      </c>
      <c r="C23" s="95" t="s">
        <v>42</v>
      </c>
      <c r="D23" s="90"/>
      <c r="E23" s="90">
        <v>1036</v>
      </c>
      <c r="F23" s="90">
        <v>5811</v>
      </c>
      <c r="G23" s="83"/>
      <c r="H23" s="93">
        <v>0</v>
      </c>
      <c r="I23" s="123">
        <v>-34.13</v>
      </c>
      <c r="J23" s="91">
        <f t="shared" si="0"/>
        <v>-34.13</v>
      </c>
    </row>
    <row r="24" spans="1:10" ht="12.95" customHeight="1">
      <c r="A24" s="132"/>
      <c r="B24" s="96" t="s">
        <v>207</v>
      </c>
      <c r="C24" s="95" t="s">
        <v>42</v>
      </c>
      <c r="D24" s="90"/>
      <c r="E24" s="90">
        <v>1036</v>
      </c>
      <c r="F24" s="90">
        <v>5811</v>
      </c>
      <c r="G24" s="83"/>
      <c r="H24" s="93">
        <v>0</v>
      </c>
      <c r="I24" s="123">
        <v>34.13</v>
      </c>
      <c r="J24" s="91">
        <f t="shared" si="0"/>
        <v>34.13</v>
      </c>
    </row>
    <row r="25" spans="1:10" ht="12.95" customHeight="1">
      <c r="A25" s="21"/>
      <c r="B25" s="22"/>
      <c r="C25" s="23"/>
      <c r="D25" s="23"/>
      <c r="E25" s="133" t="s">
        <v>15</v>
      </c>
      <c r="F25" s="133"/>
      <c r="G25" s="133"/>
      <c r="H25" s="10">
        <f>H5+H9+H11+H13+H15+H17+H19+H21</f>
        <v>877</v>
      </c>
      <c r="I25" s="10">
        <f>I5+I9+I11+I13+I15+I17+I19+I21</f>
        <v>8245.79</v>
      </c>
      <c r="J25" s="10">
        <f>J5+J9+J11+J13+J15+J17+J19+J21</f>
        <v>9122.79</v>
      </c>
    </row>
    <row r="26" spans="1:10" ht="12.95" customHeight="1">
      <c r="A26" s="21"/>
      <c r="B26" s="24" t="s">
        <v>33</v>
      </c>
      <c r="C26" s="23"/>
      <c r="D26" s="23"/>
      <c r="E26" s="134" t="s">
        <v>16</v>
      </c>
      <c r="F26" s="134"/>
      <c r="G26" s="134"/>
      <c r="H26" s="10">
        <f>H6+H7+H8+H10+H12+H14+H16+H18+H20+H22</f>
        <v>877</v>
      </c>
      <c r="I26" s="10">
        <f>I6+I7+I8+I10+I12+I14+I16+I18+I20+I22</f>
        <v>8245.79</v>
      </c>
      <c r="J26" s="10">
        <f>J6+J7+J8+J10+J12+J14+J16+J18+J20+J22</f>
        <v>9122.79</v>
      </c>
    </row>
    <row r="27" spans="1:10" ht="12.95" customHeight="1">
      <c r="A27" s="21"/>
      <c r="B27" s="25"/>
      <c r="C27" s="23"/>
      <c r="D27" s="23"/>
      <c r="E27" s="134" t="s">
        <v>17</v>
      </c>
      <c r="F27" s="134"/>
      <c r="G27" s="134"/>
      <c r="H27" s="10">
        <v>0</v>
      </c>
      <c r="I27" s="10">
        <v>0</v>
      </c>
      <c r="J27" s="10">
        <f aca="true" t="shared" si="1" ref="J27">H27+I27</f>
        <v>0</v>
      </c>
    </row>
    <row r="28" spans="1:10" ht="12.95" customHeight="1">
      <c r="A28" s="26"/>
      <c r="B28" s="27"/>
      <c r="C28" s="28"/>
      <c r="D28" s="28"/>
      <c r="E28" s="134" t="s">
        <v>18</v>
      </c>
      <c r="F28" s="134"/>
      <c r="G28" s="134"/>
      <c r="H28" s="29">
        <v>0</v>
      </c>
      <c r="I28" s="29">
        <v>0</v>
      </c>
      <c r="J28" s="29">
        <v>0</v>
      </c>
    </row>
    <row r="29" spans="1:10" ht="12.95" customHeight="1">
      <c r="A29" s="30" t="s">
        <v>19</v>
      </c>
      <c r="B29" s="27"/>
      <c r="C29" s="28"/>
      <c r="D29" s="28"/>
      <c r="E29" s="31"/>
      <c r="F29" s="27"/>
      <c r="G29" s="27"/>
      <c r="H29" s="32"/>
      <c r="I29" s="32"/>
      <c r="J29" s="33"/>
    </row>
    <row r="30" spans="1:10" ht="12.95" customHeight="1">
      <c r="A30" s="129" t="s">
        <v>13</v>
      </c>
      <c r="B30" s="82" t="s">
        <v>185</v>
      </c>
      <c r="C30" s="4"/>
      <c r="D30" s="4"/>
      <c r="E30" s="115">
        <v>6112</v>
      </c>
      <c r="F30" s="115">
        <v>5901</v>
      </c>
      <c r="G30" s="81" t="s">
        <v>184</v>
      </c>
      <c r="H30" s="9">
        <v>192.29</v>
      </c>
      <c r="I30" s="13">
        <v>-10</v>
      </c>
      <c r="J30" s="11">
        <f aca="true" t="shared" si="2" ref="J30:J36">H30+I30</f>
        <v>182.29</v>
      </c>
    </row>
    <row r="31" spans="1:10" ht="12.95" customHeight="1">
      <c r="A31" s="129"/>
      <c r="B31" s="106" t="s">
        <v>186</v>
      </c>
      <c r="C31" s="104"/>
      <c r="D31" s="116"/>
      <c r="E31" s="117">
        <v>3419</v>
      </c>
      <c r="F31" s="105">
        <v>5222</v>
      </c>
      <c r="G31" s="7" t="s">
        <v>113</v>
      </c>
      <c r="H31" s="9">
        <v>4270.2</v>
      </c>
      <c r="I31" s="13">
        <v>10</v>
      </c>
      <c r="J31" s="11">
        <f t="shared" si="2"/>
        <v>4280.2</v>
      </c>
    </row>
    <row r="32" spans="1:10" ht="12.95" customHeight="1">
      <c r="A32" s="129" t="s">
        <v>14</v>
      </c>
      <c r="B32" s="106" t="s">
        <v>202</v>
      </c>
      <c r="C32" s="104"/>
      <c r="D32" s="117">
        <v>104113013</v>
      </c>
      <c r="E32" s="117">
        <v>3612</v>
      </c>
      <c r="F32" s="105">
        <v>5171</v>
      </c>
      <c r="G32" s="7" t="s">
        <v>201</v>
      </c>
      <c r="H32" s="9">
        <v>200</v>
      </c>
      <c r="I32" s="13">
        <v>-23</v>
      </c>
      <c r="J32" s="11">
        <f t="shared" si="2"/>
        <v>177</v>
      </c>
    </row>
    <row r="33" spans="1:10" ht="12.95" customHeight="1">
      <c r="A33" s="129"/>
      <c r="B33" s="78" t="s">
        <v>203</v>
      </c>
      <c r="C33" s="76" t="s">
        <v>42</v>
      </c>
      <c r="D33" s="80">
        <v>104113013</v>
      </c>
      <c r="E33" s="80">
        <v>4359</v>
      </c>
      <c r="F33" s="79">
        <v>5151</v>
      </c>
      <c r="G33" s="121" t="s">
        <v>201</v>
      </c>
      <c r="H33" s="69">
        <v>0</v>
      </c>
      <c r="I33" s="124">
        <v>3</v>
      </c>
      <c r="J33" s="70">
        <f t="shared" si="2"/>
        <v>3</v>
      </c>
    </row>
    <row r="34" spans="1:10" ht="12.95" customHeight="1">
      <c r="A34" s="129"/>
      <c r="B34" s="78" t="s">
        <v>206</v>
      </c>
      <c r="C34" s="76" t="s">
        <v>42</v>
      </c>
      <c r="D34" s="80">
        <v>104113013</v>
      </c>
      <c r="E34" s="80">
        <v>4359</v>
      </c>
      <c r="F34" s="79">
        <v>5152</v>
      </c>
      <c r="G34" s="121" t="s">
        <v>201</v>
      </c>
      <c r="H34" s="69">
        <v>0</v>
      </c>
      <c r="I34" s="124">
        <v>12</v>
      </c>
      <c r="J34" s="70">
        <f t="shared" si="2"/>
        <v>12</v>
      </c>
    </row>
    <row r="35" spans="1:10" ht="12.95" customHeight="1">
      <c r="A35" s="129"/>
      <c r="B35" s="78" t="s">
        <v>204</v>
      </c>
      <c r="C35" s="76" t="s">
        <v>42</v>
      </c>
      <c r="D35" s="80">
        <v>104113013</v>
      </c>
      <c r="E35" s="80">
        <v>4359</v>
      </c>
      <c r="F35" s="79">
        <v>5154</v>
      </c>
      <c r="G35" s="121" t="s">
        <v>201</v>
      </c>
      <c r="H35" s="69">
        <v>0</v>
      </c>
      <c r="I35" s="124">
        <v>7</v>
      </c>
      <c r="J35" s="70">
        <f t="shared" si="2"/>
        <v>7</v>
      </c>
    </row>
    <row r="36" spans="1:10" ht="12.95" customHeight="1">
      <c r="A36" s="129"/>
      <c r="B36" s="78" t="s">
        <v>205</v>
      </c>
      <c r="C36" s="76" t="s">
        <v>42</v>
      </c>
      <c r="D36" s="80">
        <v>104113013</v>
      </c>
      <c r="E36" s="80">
        <v>4359</v>
      </c>
      <c r="F36" s="79">
        <v>5157</v>
      </c>
      <c r="G36" s="121" t="s">
        <v>201</v>
      </c>
      <c r="H36" s="69">
        <v>0</v>
      </c>
      <c r="I36" s="124">
        <v>1</v>
      </c>
      <c r="J36" s="70">
        <f t="shared" si="2"/>
        <v>1</v>
      </c>
    </row>
    <row r="37" spans="1:10" ht="12.95" customHeight="1">
      <c r="A37" s="26"/>
      <c r="B37" s="27"/>
      <c r="C37" s="28"/>
      <c r="D37" s="28"/>
      <c r="E37" s="141" t="s">
        <v>20</v>
      </c>
      <c r="F37" s="142"/>
      <c r="G37" s="143"/>
      <c r="H37" s="103">
        <f>SUM(H30:H36)</f>
        <v>4662.49</v>
      </c>
      <c r="I37" s="103">
        <f>SUM(I30:I36)</f>
        <v>0</v>
      </c>
      <c r="J37" s="103">
        <f>SUM(J30:J36)</f>
        <v>4662.49</v>
      </c>
    </row>
    <row r="38" spans="1:10" ht="12.95" customHeight="1">
      <c r="A38" s="34" t="s">
        <v>21</v>
      </c>
      <c r="B38" s="27"/>
      <c r="C38" s="28"/>
      <c r="D38" s="28"/>
      <c r="E38" s="31"/>
      <c r="F38" s="27"/>
      <c r="G38" s="27"/>
      <c r="H38" s="32"/>
      <c r="I38" s="32"/>
      <c r="J38" s="35"/>
    </row>
    <row r="39" spans="1:10" ht="12.95" customHeight="1">
      <c r="A39" s="129" t="s">
        <v>13</v>
      </c>
      <c r="B39" s="63"/>
      <c r="C39" s="4"/>
      <c r="D39" s="4"/>
      <c r="E39" s="4"/>
      <c r="F39" s="4"/>
      <c r="G39" s="7"/>
      <c r="H39" s="9">
        <v>0</v>
      </c>
      <c r="I39" s="13">
        <v>0</v>
      </c>
      <c r="J39" s="9">
        <f>H39+I39</f>
        <v>0</v>
      </c>
    </row>
    <row r="40" spans="1:10" ht="12.95" customHeight="1">
      <c r="A40" s="129"/>
      <c r="B40" s="63"/>
      <c r="C40" s="6"/>
      <c r="D40" s="4"/>
      <c r="E40" s="4"/>
      <c r="F40" s="4"/>
      <c r="G40" s="4"/>
      <c r="H40" s="9">
        <v>0</v>
      </c>
      <c r="I40" s="13">
        <v>0</v>
      </c>
      <c r="J40" s="9">
        <f aca="true" t="shared" si="3" ref="J40">H40+I40</f>
        <v>0</v>
      </c>
    </row>
    <row r="41" spans="1:10" ht="12.95" customHeight="1">
      <c r="A41" s="28"/>
      <c r="B41" s="27"/>
      <c r="C41" s="28"/>
      <c r="D41" s="28"/>
      <c r="E41" s="144" t="s">
        <v>22</v>
      </c>
      <c r="F41" s="144"/>
      <c r="G41" s="144"/>
      <c r="H41" s="36">
        <f>SUM(H39:H40)</f>
        <v>0</v>
      </c>
      <c r="I41" s="36">
        <f>SUM(I39:I40)</f>
        <v>0</v>
      </c>
      <c r="J41" s="36">
        <f>SUM(J39:J40)</f>
        <v>0</v>
      </c>
    </row>
    <row r="42" spans="1:10" ht="12.95" customHeight="1">
      <c r="A42" s="25" t="s">
        <v>31</v>
      </c>
      <c r="B42" s="27"/>
      <c r="C42" s="28"/>
      <c r="D42" s="28"/>
      <c r="E42" s="37"/>
      <c r="F42" s="37"/>
      <c r="G42" s="37"/>
      <c r="H42" s="38"/>
      <c r="I42" s="39"/>
      <c r="J42" s="38"/>
    </row>
    <row r="43" spans="1:10" ht="12.95" customHeight="1">
      <c r="A43" s="115" t="s">
        <v>13</v>
      </c>
      <c r="B43" s="63"/>
      <c r="C43" s="4"/>
      <c r="D43" s="4"/>
      <c r="E43" s="14"/>
      <c r="F43" s="14"/>
      <c r="G43" s="14"/>
      <c r="H43" s="11">
        <v>0</v>
      </c>
      <c r="I43" s="8">
        <v>0</v>
      </c>
      <c r="J43" s="11">
        <f>H43+I43</f>
        <v>0</v>
      </c>
    </row>
    <row r="44" spans="1:10" ht="12.95" customHeight="1">
      <c r="A44" s="28"/>
      <c r="B44" s="27"/>
      <c r="C44" s="28"/>
      <c r="D44" s="28"/>
      <c r="E44" s="145" t="s">
        <v>32</v>
      </c>
      <c r="F44" s="146"/>
      <c r="G44" s="147"/>
      <c r="H44" s="40">
        <v>0</v>
      </c>
      <c r="I44" s="8">
        <f>SUM(I43:I43)</f>
        <v>0</v>
      </c>
      <c r="J44" s="41">
        <v>0</v>
      </c>
    </row>
    <row r="45" spans="1:10" ht="12.95" customHeight="1">
      <c r="A45" s="28"/>
      <c r="B45" s="27"/>
      <c r="C45" s="28"/>
      <c r="D45" s="28"/>
      <c r="E45" s="31"/>
      <c r="F45" s="31"/>
      <c r="G45" s="42"/>
      <c r="H45" s="40"/>
      <c r="I45" s="43"/>
      <c r="J45" s="38"/>
    </row>
    <row r="46" spans="1:10" ht="12.95" customHeight="1">
      <c r="A46" s="12"/>
      <c r="B46" s="44" t="s">
        <v>30</v>
      </c>
      <c r="C46" s="28"/>
      <c r="D46" s="28"/>
      <c r="E46" s="138" t="s">
        <v>15</v>
      </c>
      <c r="F46" s="139"/>
      <c r="G46" s="139"/>
      <c r="H46" s="140"/>
      <c r="I46" s="13">
        <f>I25</f>
        <v>8245.79</v>
      </c>
      <c r="J46" s="45"/>
    </row>
    <row r="47" spans="1:10" ht="12.95" customHeight="1">
      <c r="A47" s="12"/>
      <c r="B47" s="27"/>
      <c r="C47" s="28"/>
      <c r="D47" s="28"/>
      <c r="E47" s="138" t="s">
        <v>23</v>
      </c>
      <c r="F47" s="139"/>
      <c r="G47" s="139"/>
      <c r="H47" s="140"/>
      <c r="I47" s="13">
        <f>I37+I26</f>
        <v>8245.79</v>
      </c>
      <c r="J47" s="26"/>
    </row>
    <row r="48" spans="1:10" ht="12.95" customHeight="1">
      <c r="A48" s="12"/>
      <c r="B48" s="27"/>
      <c r="C48" s="28"/>
      <c r="D48" s="28"/>
      <c r="E48" s="138" t="s">
        <v>24</v>
      </c>
      <c r="F48" s="139"/>
      <c r="G48" s="139"/>
      <c r="H48" s="140"/>
      <c r="I48" s="13">
        <f>I41+I27</f>
        <v>0</v>
      </c>
      <c r="J48" s="46"/>
    </row>
    <row r="49" spans="1:10" ht="12.95" customHeight="1">
      <c r="A49" s="12"/>
      <c r="B49" s="27"/>
      <c r="C49" s="28"/>
      <c r="D49" s="28"/>
      <c r="E49" s="138" t="s">
        <v>25</v>
      </c>
      <c r="F49" s="139"/>
      <c r="G49" s="139"/>
      <c r="H49" s="140"/>
      <c r="I49" s="13">
        <f>I47+I48</f>
        <v>8245.79</v>
      </c>
      <c r="J49" s="46"/>
    </row>
    <row r="50" spans="1:10" ht="12.95" customHeight="1">
      <c r="A50" s="12"/>
      <c r="B50" s="27"/>
      <c r="C50" s="28"/>
      <c r="D50" s="28"/>
      <c r="E50" s="135" t="s">
        <v>26</v>
      </c>
      <c r="F50" s="136"/>
      <c r="G50" s="136"/>
      <c r="H50" s="137"/>
      <c r="I50" s="13">
        <f>I46-I49</f>
        <v>0</v>
      </c>
      <c r="J50" s="46"/>
    </row>
    <row r="51" spans="1:10" ht="12.95" customHeight="1">
      <c r="A51" s="12"/>
      <c r="B51" s="27"/>
      <c r="C51" s="28"/>
      <c r="D51" s="28"/>
      <c r="E51" s="135" t="s">
        <v>27</v>
      </c>
      <c r="F51" s="136"/>
      <c r="G51" s="136"/>
      <c r="H51" s="137"/>
      <c r="I51" s="13">
        <f>I44</f>
        <v>0</v>
      </c>
      <c r="J51" s="46"/>
    </row>
    <row r="52" spans="1:10" ht="16.5" customHeight="1">
      <c r="A52" s="12"/>
      <c r="B52" s="12"/>
      <c r="C52" s="47"/>
      <c r="D52" s="47"/>
      <c r="E52" s="48"/>
      <c r="F52" s="12"/>
      <c r="G52" s="27"/>
      <c r="H52" s="64">
        <v>44300</v>
      </c>
      <c r="I52" s="65"/>
      <c r="J52" s="66">
        <v>44321</v>
      </c>
    </row>
    <row r="53" spans="1:10" ht="12.95" customHeight="1">
      <c r="A53" s="12"/>
      <c r="B53" s="44" t="s">
        <v>34</v>
      </c>
      <c r="C53" s="28"/>
      <c r="D53" s="28"/>
      <c r="E53" s="49" t="s">
        <v>28</v>
      </c>
      <c r="F53" s="50"/>
      <c r="G53" s="51"/>
      <c r="H53" s="52">
        <v>433494.82</v>
      </c>
      <c r="I53" s="13">
        <f>I46</f>
        <v>8245.79</v>
      </c>
      <c r="J53" s="13">
        <f>H53+I53</f>
        <v>441740.61</v>
      </c>
    </row>
    <row r="54" spans="1:10" ht="12.95" customHeight="1">
      <c r="A54" s="12"/>
      <c r="B54" s="27"/>
      <c r="C54" s="28"/>
      <c r="D54" s="28"/>
      <c r="E54" s="53" t="s">
        <v>23</v>
      </c>
      <c r="F54" s="1"/>
      <c r="G54" s="54"/>
      <c r="H54" s="55">
        <v>385203.43</v>
      </c>
      <c r="I54" s="13">
        <f>I37+I26</f>
        <v>8245.79</v>
      </c>
      <c r="J54" s="9">
        <f>H54+I54</f>
        <v>393449.22</v>
      </c>
    </row>
    <row r="55" spans="1:10" ht="12.95" customHeight="1">
      <c r="A55" s="12"/>
      <c r="B55" s="27"/>
      <c r="C55" s="28"/>
      <c r="D55" s="28"/>
      <c r="E55" s="26" t="s">
        <v>24</v>
      </c>
      <c r="F55" s="27"/>
      <c r="G55" s="56"/>
      <c r="H55" s="55">
        <v>99238.8</v>
      </c>
      <c r="I55" s="13">
        <f>I41+I27</f>
        <v>0</v>
      </c>
      <c r="J55" s="9">
        <f>H55+I55</f>
        <v>99238.8</v>
      </c>
    </row>
    <row r="56" spans="1:10" ht="12.95" customHeight="1">
      <c r="A56" s="12"/>
      <c r="B56" s="57" t="s">
        <v>40</v>
      </c>
      <c r="C56" s="47"/>
      <c r="D56" s="47"/>
      <c r="E56" s="58" t="s">
        <v>35</v>
      </c>
      <c r="F56" s="1"/>
      <c r="G56" s="54"/>
      <c r="H56" s="13">
        <f>H54+H55</f>
        <v>484442.23</v>
      </c>
      <c r="I56" s="13">
        <f>SUM(I54:I55)</f>
        <v>8245.79</v>
      </c>
      <c r="J56" s="13">
        <f>SUM(J54:J55)</f>
        <v>492688.01999999996</v>
      </c>
    </row>
    <row r="57" spans="1:10" ht="12.95" customHeight="1">
      <c r="A57" s="12"/>
      <c r="B57" s="12"/>
      <c r="C57" s="47"/>
      <c r="D57" s="47"/>
      <c r="E57" s="26" t="s">
        <v>18</v>
      </c>
      <c r="F57" s="27"/>
      <c r="G57" s="56"/>
      <c r="H57" s="9">
        <f>H53-H56</f>
        <v>-50947.409999999974</v>
      </c>
      <c r="I57" s="13">
        <f>I53-I56</f>
        <v>0</v>
      </c>
      <c r="J57" s="9">
        <f>J53-J56</f>
        <v>-50947.409999999974</v>
      </c>
    </row>
    <row r="58" spans="1:10" ht="12.95" customHeight="1">
      <c r="A58" s="12"/>
      <c r="B58" s="12"/>
      <c r="C58" s="47"/>
      <c r="D58" s="47"/>
      <c r="E58" s="58" t="s">
        <v>29</v>
      </c>
      <c r="F58" s="1"/>
      <c r="G58" s="54"/>
      <c r="H58" s="59">
        <v>50947.41</v>
      </c>
      <c r="I58" s="13">
        <f>I51</f>
        <v>0</v>
      </c>
      <c r="J58" s="13">
        <f>H58+I58</f>
        <v>50947.41</v>
      </c>
    </row>
    <row r="59" ht="12.95" customHeight="1"/>
    <row r="60" ht="12.95" customHeight="1">
      <c r="C60" s="19"/>
    </row>
    <row r="61" ht="12.95" customHeight="1">
      <c r="C61" s="19"/>
    </row>
    <row r="62" ht="12.95" customHeight="1">
      <c r="C62" s="19"/>
    </row>
    <row r="63" ht="12.95" customHeight="1">
      <c r="C63" s="19"/>
    </row>
    <row r="64" ht="12.95" customHeight="1">
      <c r="C64" s="19"/>
    </row>
    <row r="65" ht="12.95" customHeight="1">
      <c r="C65" s="19"/>
    </row>
    <row r="66" ht="12.95" customHeight="1">
      <c r="C66" s="19"/>
    </row>
    <row r="67" ht="12.95" customHeight="1">
      <c r="C67" s="19"/>
    </row>
    <row r="68" ht="12.95" customHeight="1">
      <c r="C68" s="19"/>
    </row>
    <row r="69" ht="12.95" customHeight="1">
      <c r="C69" s="19"/>
    </row>
    <row r="70" ht="12.95" customHeight="1">
      <c r="C70" s="19"/>
    </row>
  </sheetData>
  <mergeCells count="23">
    <mergeCell ref="E51:H51"/>
    <mergeCell ref="E46:H46"/>
    <mergeCell ref="E27:G27"/>
    <mergeCell ref="E28:G28"/>
    <mergeCell ref="A30:A31"/>
    <mergeCell ref="E47:H47"/>
    <mergeCell ref="E48:H48"/>
    <mergeCell ref="E49:H49"/>
    <mergeCell ref="E50:H50"/>
    <mergeCell ref="A32:A36"/>
    <mergeCell ref="B2:B3"/>
    <mergeCell ref="E2:E3"/>
    <mergeCell ref="F2:F3"/>
    <mergeCell ref="G2:G3"/>
    <mergeCell ref="E25:G25"/>
    <mergeCell ref="A5:A8"/>
    <mergeCell ref="E37:G37"/>
    <mergeCell ref="A39:A40"/>
    <mergeCell ref="E41:G41"/>
    <mergeCell ref="E44:G44"/>
    <mergeCell ref="A9:A22"/>
    <mergeCell ref="E26:G26"/>
    <mergeCell ref="A23:A24"/>
  </mergeCells>
  <conditionalFormatting sqref="C25:D27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54">
    <cfRule type="expression" priority="22" dxfId="2" stopIfTrue="1">
      <formula>$J54="Z"</formula>
    </cfRule>
    <cfRule type="expression" priority="23" dxfId="1" stopIfTrue="1">
      <formula>$J54="T"</formula>
    </cfRule>
    <cfRule type="expression" priority="24" dxfId="0" stopIfTrue="1">
      <formula>$J54="Y"</formula>
    </cfRule>
  </conditionalFormatting>
  <conditionalFormatting sqref="H55">
    <cfRule type="expression" priority="19" dxfId="2" stopIfTrue="1">
      <formula>$J55="Z"</formula>
    </cfRule>
    <cfRule type="expression" priority="20" dxfId="1" stopIfTrue="1">
      <formula>$J55="T"</formula>
    </cfRule>
    <cfRule type="expression" priority="21" dxfId="0" stopIfTrue="1">
      <formula>$J55="Y"</formula>
    </cfRule>
  </conditionalFormatting>
  <conditionalFormatting sqref="H53">
    <cfRule type="expression" priority="16" dxfId="2" stopIfTrue="1">
      <formula>$J53="Z"</formula>
    </cfRule>
    <cfRule type="expression" priority="17" dxfId="1" stopIfTrue="1">
      <formula>$J53="T"</formula>
    </cfRule>
    <cfRule type="expression" priority="18" dxfId="0" stopIfTrue="1">
      <formula>$J53="Y"</formula>
    </cfRule>
  </conditionalFormatting>
  <conditionalFormatting sqref="H54">
    <cfRule type="expression" priority="13" dxfId="2" stopIfTrue="1">
      <formula>$J54="Z"</formula>
    </cfRule>
    <cfRule type="expression" priority="14" dxfId="1" stopIfTrue="1">
      <formula>$J54="T"</formula>
    </cfRule>
    <cfRule type="expression" priority="15" dxfId="0" stopIfTrue="1">
      <formula>$J54="Y"</formula>
    </cfRule>
  </conditionalFormatting>
  <conditionalFormatting sqref="H55">
    <cfRule type="expression" priority="10" dxfId="2" stopIfTrue="1">
      <formula>$J55="Z"</formula>
    </cfRule>
    <cfRule type="expression" priority="11" dxfId="1" stopIfTrue="1">
      <formula>$J55="T"</formula>
    </cfRule>
    <cfRule type="expression" priority="12" dxfId="0" stopIfTrue="1">
      <formula>$J55="Y"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 topLeftCell="A52">
      <selection activeCell="H75" sqref="H75"/>
    </sheetView>
  </sheetViews>
  <sheetFormatPr defaultColWidth="9.140625" defaultRowHeight="15"/>
  <cols>
    <col min="1" max="1" width="4.00390625" style="19" customWidth="1"/>
    <col min="2" max="2" width="74.8515625" style="19" customWidth="1"/>
    <col min="3" max="3" width="4.140625" style="75" customWidth="1"/>
    <col min="4" max="4" width="10.00390625" style="19" customWidth="1"/>
    <col min="5" max="5" width="6.7109375" style="19" customWidth="1"/>
    <col min="6" max="6" width="6.57421875" style="19" customWidth="1"/>
    <col min="7" max="7" width="7.28125" style="19" customWidth="1"/>
    <col min="8" max="8" width="10.57421875" style="19" customWidth="1"/>
    <col min="9" max="9" width="8.7109375" style="19" bestFit="1" customWidth="1"/>
    <col min="10" max="10" width="10.421875" style="19" customWidth="1"/>
    <col min="11" max="16384" width="9.140625" style="19" customWidth="1"/>
  </cols>
  <sheetData>
    <row r="1" spans="1:10" ht="15.75" customHeight="1">
      <c r="A1" s="16" t="s">
        <v>37</v>
      </c>
      <c r="B1" s="17"/>
      <c r="C1" s="18"/>
      <c r="D1" s="18"/>
      <c r="E1" s="12"/>
      <c r="F1" s="12"/>
      <c r="G1" s="12"/>
      <c r="H1" s="17" t="s">
        <v>214</v>
      </c>
      <c r="I1" s="17"/>
      <c r="J1" s="16"/>
    </row>
    <row r="2" spans="1:10" ht="12.95" customHeight="1">
      <c r="A2" s="61" t="s">
        <v>0</v>
      </c>
      <c r="B2" s="127" t="s">
        <v>1</v>
      </c>
      <c r="C2" s="61"/>
      <c r="D2" s="61" t="s">
        <v>2</v>
      </c>
      <c r="E2" s="127" t="s">
        <v>3</v>
      </c>
      <c r="F2" s="127" t="s">
        <v>4</v>
      </c>
      <c r="G2" s="127" t="s">
        <v>5</v>
      </c>
      <c r="H2" s="61" t="s">
        <v>6</v>
      </c>
      <c r="I2" s="61" t="s">
        <v>7</v>
      </c>
      <c r="J2" s="61" t="s">
        <v>8</v>
      </c>
    </row>
    <row r="3" spans="1:10" ht="12.95" customHeight="1">
      <c r="A3" s="62" t="s">
        <v>9</v>
      </c>
      <c r="B3" s="128"/>
      <c r="C3" s="62"/>
      <c r="D3" s="62" t="s">
        <v>10</v>
      </c>
      <c r="E3" s="128"/>
      <c r="F3" s="128"/>
      <c r="G3" s="128"/>
      <c r="H3" s="62" t="s">
        <v>11</v>
      </c>
      <c r="I3" s="62" t="s">
        <v>39</v>
      </c>
      <c r="J3" s="62" t="s">
        <v>11</v>
      </c>
    </row>
    <row r="4" spans="1:10" ht="12.95" customHeight="1">
      <c r="A4" s="20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9" t="s">
        <v>13</v>
      </c>
      <c r="B5" s="63" t="s">
        <v>172</v>
      </c>
      <c r="C5" s="4"/>
      <c r="D5" s="4">
        <v>13015</v>
      </c>
      <c r="E5" s="4"/>
      <c r="F5" s="4">
        <v>4116</v>
      </c>
      <c r="G5" s="7" t="s">
        <v>171</v>
      </c>
      <c r="H5" s="11">
        <v>877</v>
      </c>
      <c r="I5" s="10">
        <v>214.65</v>
      </c>
      <c r="J5" s="9">
        <f aca="true" t="shared" si="0" ref="J5:J24">H5+I5</f>
        <v>1091.65</v>
      </c>
    </row>
    <row r="6" spans="1:10" ht="12.95" customHeight="1">
      <c r="A6" s="129"/>
      <c r="B6" s="63" t="s">
        <v>173</v>
      </c>
      <c r="C6" s="4"/>
      <c r="D6" s="4">
        <v>13015</v>
      </c>
      <c r="E6" s="4">
        <v>4369</v>
      </c>
      <c r="F6" s="4">
        <v>5011</v>
      </c>
      <c r="G6" s="7" t="s">
        <v>171</v>
      </c>
      <c r="H6" s="11">
        <v>655</v>
      </c>
      <c r="I6" s="10">
        <v>160.19</v>
      </c>
      <c r="J6" s="9">
        <f t="shared" si="0"/>
        <v>815.19</v>
      </c>
    </row>
    <row r="7" spans="1:10" ht="12.95" customHeight="1">
      <c r="A7" s="129"/>
      <c r="B7" s="63" t="s">
        <v>174</v>
      </c>
      <c r="C7" s="4"/>
      <c r="D7" s="4">
        <v>13015</v>
      </c>
      <c r="E7" s="4">
        <v>4369</v>
      </c>
      <c r="F7" s="4">
        <v>5031</v>
      </c>
      <c r="G7" s="7" t="s">
        <v>171</v>
      </c>
      <c r="H7" s="11">
        <v>163</v>
      </c>
      <c r="I7" s="10">
        <v>40.04</v>
      </c>
      <c r="J7" s="9">
        <f t="shared" si="0"/>
        <v>203.04</v>
      </c>
    </row>
    <row r="8" spans="1:10" ht="12.95" customHeight="1">
      <c r="A8" s="129"/>
      <c r="B8" s="63" t="s">
        <v>175</v>
      </c>
      <c r="C8" s="4"/>
      <c r="D8" s="4">
        <v>13015</v>
      </c>
      <c r="E8" s="4">
        <v>4369</v>
      </c>
      <c r="F8" s="4">
        <v>5032</v>
      </c>
      <c r="G8" s="7" t="s">
        <v>171</v>
      </c>
      <c r="H8" s="11">
        <v>59</v>
      </c>
      <c r="I8" s="10">
        <v>14.42</v>
      </c>
      <c r="J8" s="9">
        <f t="shared" si="0"/>
        <v>73.42</v>
      </c>
    </row>
    <row r="9" spans="1:10" ht="12.95" customHeight="1">
      <c r="A9" s="130" t="s">
        <v>14</v>
      </c>
      <c r="B9" s="118" t="s">
        <v>187</v>
      </c>
      <c r="C9" s="119" t="s">
        <v>42</v>
      </c>
      <c r="D9" s="120">
        <v>13351</v>
      </c>
      <c r="E9" s="120"/>
      <c r="F9" s="120">
        <v>4116</v>
      </c>
      <c r="G9" s="121" t="s">
        <v>177</v>
      </c>
      <c r="H9" s="70">
        <v>0</v>
      </c>
      <c r="I9" s="122">
        <v>2802.07</v>
      </c>
      <c r="J9" s="69">
        <f t="shared" si="0"/>
        <v>2802.07</v>
      </c>
    </row>
    <row r="10" spans="1:10" ht="12.95" customHeight="1">
      <c r="A10" s="131"/>
      <c r="B10" s="118" t="s">
        <v>188</v>
      </c>
      <c r="C10" s="119" t="s">
        <v>42</v>
      </c>
      <c r="D10" s="120">
        <v>13351</v>
      </c>
      <c r="E10" s="120">
        <v>4350</v>
      </c>
      <c r="F10" s="120">
        <v>5336</v>
      </c>
      <c r="G10" s="121" t="s">
        <v>177</v>
      </c>
      <c r="H10" s="70">
        <v>0</v>
      </c>
      <c r="I10" s="122">
        <v>2802.07</v>
      </c>
      <c r="J10" s="69">
        <f t="shared" si="0"/>
        <v>2802.07</v>
      </c>
    </row>
    <row r="11" spans="1:10" ht="12.95" customHeight="1">
      <c r="A11" s="131"/>
      <c r="B11" s="118" t="s">
        <v>189</v>
      </c>
      <c r="C11" s="119" t="s">
        <v>42</v>
      </c>
      <c r="D11" s="120">
        <v>13351</v>
      </c>
      <c r="E11" s="120"/>
      <c r="F11" s="120">
        <v>4116</v>
      </c>
      <c r="G11" s="121" t="s">
        <v>178</v>
      </c>
      <c r="H11" s="70">
        <v>0</v>
      </c>
      <c r="I11" s="122">
        <v>214.62</v>
      </c>
      <c r="J11" s="69">
        <f t="shared" si="0"/>
        <v>214.62</v>
      </c>
    </row>
    <row r="12" spans="1:10" ht="12.95" customHeight="1">
      <c r="A12" s="131"/>
      <c r="B12" s="118" t="s">
        <v>190</v>
      </c>
      <c r="C12" s="119" t="s">
        <v>42</v>
      </c>
      <c r="D12" s="120">
        <v>13351</v>
      </c>
      <c r="E12" s="120">
        <v>4359</v>
      </c>
      <c r="F12" s="120">
        <v>5336</v>
      </c>
      <c r="G12" s="121" t="s">
        <v>178</v>
      </c>
      <c r="H12" s="70">
        <v>0</v>
      </c>
      <c r="I12" s="122">
        <v>214.62</v>
      </c>
      <c r="J12" s="69">
        <f t="shared" si="0"/>
        <v>214.62</v>
      </c>
    </row>
    <row r="13" spans="1:10" ht="12.95" customHeight="1">
      <c r="A13" s="131"/>
      <c r="B13" s="118" t="s">
        <v>191</v>
      </c>
      <c r="C13" s="119" t="s">
        <v>42</v>
      </c>
      <c r="D13" s="120">
        <v>13351</v>
      </c>
      <c r="E13" s="120"/>
      <c r="F13" s="120">
        <v>4116</v>
      </c>
      <c r="G13" s="121" t="s">
        <v>179</v>
      </c>
      <c r="H13" s="70">
        <v>0</v>
      </c>
      <c r="I13" s="122">
        <v>2838.86</v>
      </c>
      <c r="J13" s="69">
        <f t="shared" si="0"/>
        <v>2838.86</v>
      </c>
    </row>
    <row r="14" spans="1:10" ht="12.95" customHeight="1">
      <c r="A14" s="131"/>
      <c r="B14" s="118" t="s">
        <v>192</v>
      </c>
      <c r="C14" s="119" t="s">
        <v>42</v>
      </c>
      <c r="D14" s="120">
        <v>13351</v>
      </c>
      <c r="E14" s="120">
        <v>4350</v>
      </c>
      <c r="F14" s="120">
        <v>5336</v>
      </c>
      <c r="G14" s="121" t="s">
        <v>179</v>
      </c>
      <c r="H14" s="70">
        <v>0</v>
      </c>
      <c r="I14" s="122">
        <v>2838.86</v>
      </c>
      <c r="J14" s="69">
        <f t="shared" si="0"/>
        <v>2838.86</v>
      </c>
    </row>
    <row r="15" spans="1:10" ht="12.95" customHeight="1">
      <c r="A15" s="131"/>
      <c r="B15" s="118" t="s">
        <v>193</v>
      </c>
      <c r="C15" s="119" t="s">
        <v>42</v>
      </c>
      <c r="D15" s="120">
        <v>13351</v>
      </c>
      <c r="E15" s="120"/>
      <c r="F15" s="120">
        <v>4116</v>
      </c>
      <c r="G15" s="121" t="s">
        <v>180</v>
      </c>
      <c r="H15" s="70">
        <v>0</v>
      </c>
      <c r="I15" s="122">
        <v>307.54</v>
      </c>
      <c r="J15" s="69">
        <f t="shared" si="0"/>
        <v>307.54</v>
      </c>
    </row>
    <row r="16" spans="1:10" ht="12.95" customHeight="1">
      <c r="A16" s="131"/>
      <c r="B16" s="118" t="s">
        <v>194</v>
      </c>
      <c r="C16" s="119" t="s">
        <v>42</v>
      </c>
      <c r="D16" s="120">
        <v>13351</v>
      </c>
      <c r="E16" s="120">
        <v>4359</v>
      </c>
      <c r="F16" s="120">
        <v>5336</v>
      </c>
      <c r="G16" s="121" t="s">
        <v>180</v>
      </c>
      <c r="H16" s="70">
        <v>0</v>
      </c>
      <c r="I16" s="122">
        <v>307.54</v>
      </c>
      <c r="J16" s="69">
        <f t="shared" si="0"/>
        <v>307.54</v>
      </c>
    </row>
    <row r="17" spans="1:10" ht="12.95" customHeight="1">
      <c r="A17" s="131"/>
      <c r="B17" s="118" t="s">
        <v>195</v>
      </c>
      <c r="C17" s="119" t="s">
        <v>42</v>
      </c>
      <c r="D17" s="120">
        <v>13351</v>
      </c>
      <c r="E17" s="120"/>
      <c r="F17" s="120">
        <v>4116</v>
      </c>
      <c r="G17" s="121" t="s">
        <v>181</v>
      </c>
      <c r="H17" s="70">
        <v>0</v>
      </c>
      <c r="I17" s="122">
        <v>1282.84</v>
      </c>
      <c r="J17" s="69">
        <f t="shared" si="0"/>
        <v>1282.84</v>
      </c>
    </row>
    <row r="18" spans="1:10" ht="12.95" customHeight="1">
      <c r="A18" s="131"/>
      <c r="B18" s="118" t="s">
        <v>196</v>
      </c>
      <c r="C18" s="119" t="s">
        <v>42</v>
      </c>
      <c r="D18" s="120">
        <v>13351</v>
      </c>
      <c r="E18" s="120">
        <v>4357</v>
      </c>
      <c r="F18" s="120">
        <v>5336</v>
      </c>
      <c r="G18" s="121" t="s">
        <v>181</v>
      </c>
      <c r="H18" s="70">
        <v>0</v>
      </c>
      <c r="I18" s="122">
        <v>1282.84</v>
      </c>
      <c r="J18" s="69">
        <f t="shared" si="0"/>
        <v>1282.84</v>
      </c>
    </row>
    <row r="19" spans="1:10" ht="12.95" customHeight="1">
      <c r="A19" s="131"/>
      <c r="B19" s="118" t="s">
        <v>197</v>
      </c>
      <c r="C19" s="119" t="s">
        <v>42</v>
      </c>
      <c r="D19" s="120">
        <v>13351</v>
      </c>
      <c r="E19" s="120"/>
      <c r="F19" s="120">
        <v>4116</v>
      </c>
      <c r="G19" s="121" t="s">
        <v>182</v>
      </c>
      <c r="H19" s="70">
        <v>0</v>
      </c>
      <c r="I19" s="122">
        <v>124.92</v>
      </c>
      <c r="J19" s="69">
        <f t="shared" si="0"/>
        <v>124.92</v>
      </c>
    </row>
    <row r="20" spans="1:10" ht="12.95" customHeight="1">
      <c r="A20" s="131"/>
      <c r="B20" s="118" t="s">
        <v>198</v>
      </c>
      <c r="C20" s="119" t="s">
        <v>42</v>
      </c>
      <c r="D20" s="120">
        <v>13351</v>
      </c>
      <c r="E20" s="120">
        <v>4356</v>
      </c>
      <c r="F20" s="120">
        <v>5336</v>
      </c>
      <c r="G20" s="121" t="s">
        <v>182</v>
      </c>
      <c r="H20" s="70">
        <v>0</v>
      </c>
      <c r="I20" s="122">
        <v>124.92</v>
      </c>
      <c r="J20" s="69">
        <f t="shared" si="0"/>
        <v>124.92</v>
      </c>
    </row>
    <row r="21" spans="1:10" ht="12.95" customHeight="1">
      <c r="A21" s="131"/>
      <c r="B21" s="118" t="s">
        <v>199</v>
      </c>
      <c r="C21" s="119" t="s">
        <v>42</v>
      </c>
      <c r="D21" s="120">
        <v>13351</v>
      </c>
      <c r="E21" s="120"/>
      <c r="F21" s="120">
        <v>4116</v>
      </c>
      <c r="G21" s="121" t="s">
        <v>183</v>
      </c>
      <c r="H21" s="70">
        <v>0</v>
      </c>
      <c r="I21" s="122">
        <v>460.29</v>
      </c>
      <c r="J21" s="69">
        <f t="shared" si="0"/>
        <v>460.29</v>
      </c>
    </row>
    <row r="22" spans="1:10" ht="12.95" customHeight="1">
      <c r="A22" s="132"/>
      <c r="B22" s="96" t="s">
        <v>200</v>
      </c>
      <c r="C22" s="95" t="s">
        <v>42</v>
      </c>
      <c r="D22" s="90">
        <v>13351</v>
      </c>
      <c r="E22" s="90">
        <v>4351</v>
      </c>
      <c r="F22" s="90">
        <v>5336</v>
      </c>
      <c r="G22" s="83" t="s">
        <v>183</v>
      </c>
      <c r="H22" s="93">
        <v>0</v>
      </c>
      <c r="I22" s="123">
        <v>460.29</v>
      </c>
      <c r="J22" s="91">
        <f t="shared" si="0"/>
        <v>460.29</v>
      </c>
    </row>
    <row r="23" spans="1:10" ht="12.95" customHeight="1">
      <c r="A23" s="130" t="s">
        <v>66</v>
      </c>
      <c r="B23" s="96" t="s">
        <v>208</v>
      </c>
      <c r="C23" s="95" t="s">
        <v>42</v>
      </c>
      <c r="D23" s="90"/>
      <c r="E23" s="90">
        <v>1036</v>
      </c>
      <c r="F23" s="90">
        <v>5811</v>
      </c>
      <c r="G23" s="83"/>
      <c r="H23" s="93">
        <v>0</v>
      </c>
      <c r="I23" s="123">
        <v>-34.13</v>
      </c>
      <c r="J23" s="91">
        <f t="shared" si="0"/>
        <v>-34.13</v>
      </c>
    </row>
    <row r="24" spans="1:10" ht="12.95" customHeight="1">
      <c r="A24" s="132"/>
      <c r="B24" s="96" t="s">
        <v>209</v>
      </c>
      <c r="C24" s="95" t="s">
        <v>42</v>
      </c>
      <c r="D24" s="90"/>
      <c r="E24" s="90">
        <v>1036</v>
      </c>
      <c r="F24" s="90">
        <v>5811</v>
      </c>
      <c r="G24" s="83"/>
      <c r="H24" s="93">
        <v>0</v>
      </c>
      <c r="I24" s="123">
        <v>34.13</v>
      </c>
      <c r="J24" s="91">
        <f t="shared" si="0"/>
        <v>34.13</v>
      </c>
    </row>
    <row r="25" spans="1:10" ht="12.95" customHeight="1">
      <c r="A25" s="21"/>
      <c r="B25" s="22"/>
      <c r="C25" s="23"/>
      <c r="D25" s="23"/>
      <c r="E25" s="133" t="s">
        <v>15</v>
      </c>
      <c r="F25" s="133"/>
      <c r="G25" s="133"/>
      <c r="H25" s="10">
        <f>H5+H9+H11+H13+H15+H17+H19+H21</f>
        <v>877</v>
      </c>
      <c r="I25" s="10">
        <f aca="true" t="shared" si="1" ref="I25:J25">I5+I9+I11+I13+I15+I17+I19+I21</f>
        <v>8245.79</v>
      </c>
      <c r="J25" s="10">
        <f t="shared" si="1"/>
        <v>9122.79</v>
      </c>
    </row>
    <row r="26" spans="1:10" ht="12.95" customHeight="1">
      <c r="A26" s="21"/>
      <c r="B26" s="24" t="s">
        <v>33</v>
      </c>
      <c r="C26" s="23"/>
      <c r="D26" s="23"/>
      <c r="E26" s="134" t="s">
        <v>16</v>
      </c>
      <c r="F26" s="134"/>
      <c r="G26" s="134"/>
      <c r="H26" s="10">
        <f>H6+H7+H8+H10+H12+H14+H16+H18+H20+H22+H23+H24</f>
        <v>877</v>
      </c>
      <c r="I26" s="10">
        <f aca="true" t="shared" si="2" ref="I26:J26">I6+I7+I8+I10+I12+I14+I16+I18+I20+I22+I23+I24</f>
        <v>8245.79</v>
      </c>
      <c r="J26" s="10">
        <f t="shared" si="2"/>
        <v>9122.79</v>
      </c>
    </row>
    <row r="27" spans="1:10" ht="12.95" customHeight="1">
      <c r="A27" s="21"/>
      <c r="B27" s="25"/>
      <c r="C27" s="23"/>
      <c r="D27" s="23"/>
      <c r="E27" s="134" t="s">
        <v>17</v>
      </c>
      <c r="F27" s="134"/>
      <c r="G27" s="134"/>
      <c r="H27" s="10">
        <v>0</v>
      </c>
      <c r="I27" s="10">
        <v>0</v>
      </c>
      <c r="J27" s="10">
        <f aca="true" t="shared" si="3" ref="J27">H27+I27</f>
        <v>0</v>
      </c>
    </row>
    <row r="28" spans="1:10" ht="12.95" customHeight="1">
      <c r="A28" s="26"/>
      <c r="B28" s="27"/>
      <c r="C28" s="28"/>
      <c r="D28" s="28"/>
      <c r="E28" s="134" t="s">
        <v>18</v>
      </c>
      <c r="F28" s="134"/>
      <c r="G28" s="134"/>
      <c r="H28" s="29">
        <v>0</v>
      </c>
      <c r="I28" s="29">
        <v>0</v>
      </c>
      <c r="J28" s="29">
        <v>0</v>
      </c>
    </row>
    <row r="29" spans="1:10" ht="12.95" customHeight="1">
      <c r="A29" s="30" t="s">
        <v>19</v>
      </c>
      <c r="B29" s="27"/>
      <c r="C29" s="28"/>
      <c r="D29" s="28"/>
      <c r="E29" s="31"/>
      <c r="F29" s="27"/>
      <c r="G29" s="27"/>
      <c r="H29" s="32"/>
      <c r="I29" s="32"/>
      <c r="J29" s="33"/>
    </row>
    <row r="30" spans="1:10" ht="12.95" customHeight="1">
      <c r="A30" s="130" t="s">
        <v>13</v>
      </c>
      <c r="B30" s="82" t="s">
        <v>117</v>
      </c>
      <c r="C30" s="4"/>
      <c r="D30" s="4"/>
      <c r="E30" s="126">
        <v>3419</v>
      </c>
      <c r="F30" s="126">
        <v>5222</v>
      </c>
      <c r="G30" s="81" t="s">
        <v>41</v>
      </c>
      <c r="H30" s="9">
        <v>7350</v>
      </c>
      <c r="I30" s="87">
        <v>-209</v>
      </c>
      <c r="J30" s="11">
        <f aca="true" t="shared" si="4" ref="J30:J61">H30+I30</f>
        <v>7141</v>
      </c>
    </row>
    <row r="31" spans="1:10" ht="12.95" customHeight="1">
      <c r="A31" s="131"/>
      <c r="B31" s="78" t="s">
        <v>52</v>
      </c>
      <c r="C31" s="76" t="s">
        <v>42</v>
      </c>
      <c r="D31" s="68"/>
      <c r="E31" s="80">
        <v>3421</v>
      </c>
      <c r="F31" s="79">
        <v>5222</v>
      </c>
      <c r="G31" s="83" t="s">
        <v>43</v>
      </c>
      <c r="H31" s="69">
        <v>0</v>
      </c>
      <c r="I31" s="92">
        <v>23.8</v>
      </c>
      <c r="J31" s="70">
        <f t="shared" si="4"/>
        <v>23.8</v>
      </c>
    </row>
    <row r="32" spans="1:10" ht="12.95" customHeight="1">
      <c r="A32" s="131"/>
      <c r="B32" s="78" t="s">
        <v>53</v>
      </c>
      <c r="C32" s="77" t="s">
        <v>42</v>
      </c>
      <c r="D32" s="71"/>
      <c r="E32" s="79">
        <v>3419</v>
      </c>
      <c r="F32" s="79">
        <v>5222</v>
      </c>
      <c r="G32" s="83" t="s">
        <v>44</v>
      </c>
      <c r="H32" s="69">
        <v>0</v>
      </c>
      <c r="I32" s="92">
        <v>30.9</v>
      </c>
      <c r="J32" s="70">
        <f t="shared" si="4"/>
        <v>30.9</v>
      </c>
    </row>
    <row r="33" spans="1:10" ht="12.95" customHeight="1">
      <c r="A33" s="131"/>
      <c r="B33" s="78" t="s">
        <v>54</v>
      </c>
      <c r="C33" s="76" t="s">
        <v>42</v>
      </c>
      <c r="D33" s="71"/>
      <c r="E33" s="79">
        <v>3419</v>
      </c>
      <c r="F33" s="79">
        <v>5222</v>
      </c>
      <c r="G33" s="83" t="s">
        <v>45</v>
      </c>
      <c r="H33" s="69">
        <v>0</v>
      </c>
      <c r="I33" s="92">
        <v>13</v>
      </c>
      <c r="J33" s="70">
        <f t="shared" si="4"/>
        <v>13</v>
      </c>
    </row>
    <row r="34" spans="1:10" ht="12.95" customHeight="1">
      <c r="A34" s="131"/>
      <c r="B34" s="78" t="s">
        <v>55</v>
      </c>
      <c r="C34" s="77" t="s">
        <v>42</v>
      </c>
      <c r="D34" s="73"/>
      <c r="E34" s="79">
        <v>3419</v>
      </c>
      <c r="F34" s="79">
        <v>5222</v>
      </c>
      <c r="G34" s="83" t="s">
        <v>46</v>
      </c>
      <c r="H34" s="69">
        <v>0</v>
      </c>
      <c r="I34" s="92">
        <v>35</v>
      </c>
      <c r="J34" s="70">
        <f t="shared" si="4"/>
        <v>35</v>
      </c>
    </row>
    <row r="35" spans="1:10" ht="12.95" customHeight="1">
      <c r="A35" s="131"/>
      <c r="B35" s="78" t="s">
        <v>56</v>
      </c>
      <c r="C35" s="76" t="s">
        <v>42</v>
      </c>
      <c r="D35" s="71"/>
      <c r="E35" s="79">
        <v>3419</v>
      </c>
      <c r="F35" s="79">
        <v>5222</v>
      </c>
      <c r="G35" s="83" t="s">
        <v>47</v>
      </c>
      <c r="H35" s="69">
        <v>0</v>
      </c>
      <c r="I35" s="92">
        <v>26</v>
      </c>
      <c r="J35" s="70">
        <f t="shared" si="4"/>
        <v>26</v>
      </c>
    </row>
    <row r="36" spans="1:10" ht="12.95" customHeight="1">
      <c r="A36" s="131"/>
      <c r="B36" s="78" t="s">
        <v>57</v>
      </c>
      <c r="C36" s="77" t="s">
        <v>42</v>
      </c>
      <c r="D36" s="71"/>
      <c r="E36" s="79">
        <v>3419</v>
      </c>
      <c r="F36" s="79">
        <v>5222</v>
      </c>
      <c r="G36" s="83" t="s">
        <v>48</v>
      </c>
      <c r="H36" s="69">
        <v>0</v>
      </c>
      <c r="I36" s="92">
        <v>25</v>
      </c>
      <c r="J36" s="70">
        <f t="shared" si="4"/>
        <v>25</v>
      </c>
    </row>
    <row r="37" spans="1:10" ht="12.95" customHeight="1">
      <c r="A37" s="131"/>
      <c r="B37" s="78" t="s">
        <v>58</v>
      </c>
      <c r="C37" s="76" t="s">
        <v>42</v>
      </c>
      <c r="D37" s="72"/>
      <c r="E37" s="79">
        <v>3419</v>
      </c>
      <c r="F37" s="79">
        <v>5222</v>
      </c>
      <c r="G37" s="83" t="s">
        <v>49</v>
      </c>
      <c r="H37" s="70">
        <v>0</v>
      </c>
      <c r="I37" s="92">
        <v>8.8</v>
      </c>
      <c r="J37" s="70">
        <f t="shared" si="4"/>
        <v>8.8</v>
      </c>
    </row>
    <row r="38" spans="1:10" ht="12.95" customHeight="1">
      <c r="A38" s="131"/>
      <c r="B38" s="78" t="s">
        <v>60</v>
      </c>
      <c r="C38" s="77" t="s">
        <v>42</v>
      </c>
      <c r="D38" s="71"/>
      <c r="E38" s="79">
        <v>3419</v>
      </c>
      <c r="F38" s="79">
        <v>5222</v>
      </c>
      <c r="G38" s="83" t="s">
        <v>50</v>
      </c>
      <c r="H38" s="69">
        <v>0</v>
      </c>
      <c r="I38" s="92">
        <v>30.2</v>
      </c>
      <c r="J38" s="70">
        <f t="shared" si="4"/>
        <v>30.2</v>
      </c>
    </row>
    <row r="39" spans="1:10" ht="12.95" customHeight="1">
      <c r="A39" s="131"/>
      <c r="B39" s="78" t="s">
        <v>59</v>
      </c>
      <c r="C39" s="76" t="s">
        <v>42</v>
      </c>
      <c r="D39" s="71"/>
      <c r="E39" s="79">
        <v>3419</v>
      </c>
      <c r="F39" s="79">
        <v>5222</v>
      </c>
      <c r="G39" s="83" t="s">
        <v>51</v>
      </c>
      <c r="H39" s="69">
        <v>0</v>
      </c>
      <c r="I39" s="92">
        <v>16.3</v>
      </c>
      <c r="J39" s="70">
        <f t="shared" si="4"/>
        <v>16.3</v>
      </c>
    </row>
    <row r="40" spans="1:10" ht="12.95" customHeight="1">
      <c r="A40" s="129" t="s">
        <v>14</v>
      </c>
      <c r="B40" s="82" t="s">
        <v>116</v>
      </c>
      <c r="C40" s="104"/>
      <c r="D40" s="106"/>
      <c r="E40" s="105">
        <v>3419</v>
      </c>
      <c r="F40" s="105">
        <v>5222</v>
      </c>
      <c r="G40" s="81" t="s">
        <v>41</v>
      </c>
      <c r="H40" s="86">
        <v>7141</v>
      </c>
      <c r="I40" s="87">
        <v>-7140.3</v>
      </c>
      <c r="J40" s="88">
        <f t="shared" si="4"/>
        <v>0.6999999999998181</v>
      </c>
    </row>
    <row r="41" spans="1:10" ht="12.95" customHeight="1">
      <c r="A41" s="129"/>
      <c r="B41" s="96" t="s">
        <v>96</v>
      </c>
      <c r="C41" s="76" t="s">
        <v>42</v>
      </c>
      <c r="D41" s="78"/>
      <c r="E41" s="79">
        <v>3421</v>
      </c>
      <c r="F41" s="79">
        <v>5222</v>
      </c>
      <c r="G41" s="83" t="s">
        <v>105</v>
      </c>
      <c r="H41" s="91">
        <v>0</v>
      </c>
      <c r="I41" s="92">
        <v>81.6</v>
      </c>
      <c r="J41" s="93">
        <f t="shared" si="4"/>
        <v>81.6</v>
      </c>
    </row>
    <row r="42" spans="1:10" ht="12.95" customHeight="1">
      <c r="A42" s="129"/>
      <c r="B42" s="96" t="s">
        <v>97</v>
      </c>
      <c r="C42" s="109" t="s">
        <v>42</v>
      </c>
      <c r="D42" s="78"/>
      <c r="E42" s="79">
        <v>3419</v>
      </c>
      <c r="F42" s="79">
        <v>5222</v>
      </c>
      <c r="G42" s="83" t="s">
        <v>106</v>
      </c>
      <c r="H42" s="91">
        <v>0</v>
      </c>
      <c r="I42" s="92">
        <v>1117.7</v>
      </c>
      <c r="J42" s="93">
        <f t="shared" si="4"/>
        <v>1117.7</v>
      </c>
    </row>
    <row r="43" spans="1:10" ht="12.95" customHeight="1">
      <c r="A43" s="129"/>
      <c r="B43" s="96" t="s">
        <v>98</v>
      </c>
      <c r="C43" s="76" t="s">
        <v>42</v>
      </c>
      <c r="D43" s="78"/>
      <c r="E43" s="79">
        <v>3419</v>
      </c>
      <c r="F43" s="79">
        <v>5222</v>
      </c>
      <c r="G43" s="83" t="s">
        <v>107</v>
      </c>
      <c r="H43" s="91">
        <v>0</v>
      </c>
      <c r="I43" s="92">
        <v>1030.5</v>
      </c>
      <c r="J43" s="93">
        <f t="shared" si="4"/>
        <v>1030.5</v>
      </c>
    </row>
    <row r="44" spans="1:10" ht="12.95" customHeight="1">
      <c r="A44" s="129"/>
      <c r="B44" s="96" t="s">
        <v>99</v>
      </c>
      <c r="C44" s="109" t="s">
        <v>42</v>
      </c>
      <c r="D44" s="78"/>
      <c r="E44" s="79">
        <v>3419</v>
      </c>
      <c r="F44" s="79">
        <v>5222</v>
      </c>
      <c r="G44" s="83" t="s">
        <v>108</v>
      </c>
      <c r="H44" s="91">
        <v>0</v>
      </c>
      <c r="I44" s="92">
        <v>81.5</v>
      </c>
      <c r="J44" s="93">
        <f t="shared" si="4"/>
        <v>81.5</v>
      </c>
    </row>
    <row r="45" spans="1:10" ht="12.95" customHeight="1">
      <c r="A45" s="129"/>
      <c r="B45" s="96" t="s">
        <v>100</v>
      </c>
      <c r="C45" s="76" t="s">
        <v>42</v>
      </c>
      <c r="D45" s="78"/>
      <c r="E45" s="79">
        <v>3421</v>
      </c>
      <c r="F45" s="79">
        <v>5222</v>
      </c>
      <c r="G45" s="83" t="s">
        <v>109</v>
      </c>
      <c r="H45" s="91">
        <v>0</v>
      </c>
      <c r="I45" s="92">
        <v>75</v>
      </c>
      <c r="J45" s="93">
        <f t="shared" si="4"/>
        <v>75</v>
      </c>
    </row>
    <row r="46" spans="1:10" ht="12.95" customHeight="1">
      <c r="A46" s="129"/>
      <c r="B46" s="96" t="s">
        <v>101</v>
      </c>
      <c r="C46" s="109" t="s">
        <v>42</v>
      </c>
      <c r="D46" s="78"/>
      <c r="E46" s="79">
        <v>3419</v>
      </c>
      <c r="F46" s="79">
        <v>5222</v>
      </c>
      <c r="G46" s="83" t="s">
        <v>110</v>
      </c>
      <c r="H46" s="91">
        <v>0</v>
      </c>
      <c r="I46" s="92">
        <v>77.8</v>
      </c>
      <c r="J46" s="93">
        <f t="shared" si="4"/>
        <v>77.8</v>
      </c>
    </row>
    <row r="47" spans="1:10" ht="12.95" customHeight="1">
      <c r="A47" s="129"/>
      <c r="B47" s="96" t="s">
        <v>102</v>
      </c>
      <c r="C47" s="76" t="s">
        <v>42</v>
      </c>
      <c r="D47" s="78"/>
      <c r="E47" s="79">
        <v>5512</v>
      </c>
      <c r="F47" s="79">
        <v>5222</v>
      </c>
      <c r="G47" s="83" t="s">
        <v>111</v>
      </c>
      <c r="H47" s="91">
        <v>0</v>
      </c>
      <c r="I47" s="92">
        <v>185</v>
      </c>
      <c r="J47" s="93">
        <f t="shared" si="4"/>
        <v>185</v>
      </c>
    </row>
    <row r="48" spans="1:10" ht="12.95" customHeight="1">
      <c r="A48" s="129"/>
      <c r="B48" s="96" t="s">
        <v>103</v>
      </c>
      <c r="C48" s="109" t="s">
        <v>42</v>
      </c>
      <c r="D48" s="78"/>
      <c r="E48" s="79">
        <v>3419</v>
      </c>
      <c r="F48" s="79">
        <v>5222</v>
      </c>
      <c r="G48" s="83" t="s">
        <v>112</v>
      </c>
      <c r="H48" s="91">
        <v>0</v>
      </c>
      <c r="I48" s="92">
        <v>465.6</v>
      </c>
      <c r="J48" s="93">
        <f t="shared" si="4"/>
        <v>465.6</v>
      </c>
    </row>
    <row r="49" spans="1:10" ht="12.95" customHeight="1">
      <c r="A49" s="129"/>
      <c r="B49" s="96" t="s">
        <v>104</v>
      </c>
      <c r="C49" s="76" t="s">
        <v>42</v>
      </c>
      <c r="D49" s="78"/>
      <c r="E49" s="79">
        <v>3419</v>
      </c>
      <c r="F49" s="79">
        <v>5222</v>
      </c>
      <c r="G49" s="83" t="s">
        <v>113</v>
      </c>
      <c r="H49" s="91">
        <v>0</v>
      </c>
      <c r="I49" s="92">
        <v>4025.6</v>
      </c>
      <c r="J49" s="93">
        <f t="shared" si="4"/>
        <v>4025.6</v>
      </c>
    </row>
    <row r="50" spans="1:10" ht="12.95" customHeight="1">
      <c r="A50" s="130" t="s">
        <v>66</v>
      </c>
      <c r="B50" s="82" t="s">
        <v>154</v>
      </c>
      <c r="C50" s="104"/>
      <c r="D50" s="106"/>
      <c r="E50" s="105">
        <v>3419</v>
      </c>
      <c r="F50" s="105">
        <v>5222</v>
      </c>
      <c r="G50" s="81" t="s">
        <v>118</v>
      </c>
      <c r="H50" s="86">
        <v>1000</v>
      </c>
      <c r="I50" s="87">
        <v>-474.3</v>
      </c>
      <c r="J50" s="88">
        <f t="shared" si="4"/>
        <v>525.7</v>
      </c>
    </row>
    <row r="51" spans="1:10" ht="12.95" customHeight="1">
      <c r="A51" s="131"/>
      <c r="B51" s="82" t="s">
        <v>97</v>
      </c>
      <c r="C51" s="125" t="s">
        <v>42</v>
      </c>
      <c r="D51" s="106"/>
      <c r="E51" s="105">
        <v>3419</v>
      </c>
      <c r="F51" s="105">
        <v>5222</v>
      </c>
      <c r="G51" s="81" t="s">
        <v>106</v>
      </c>
      <c r="H51" s="86">
        <v>1117.7</v>
      </c>
      <c r="I51" s="87">
        <v>56.5</v>
      </c>
      <c r="J51" s="88">
        <f t="shared" si="4"/>
        <v>1174.2</v>
      </c>
    </row>
    <row r="52" spans="1:10" ht="12.95" customHeight="1">
      <c r="A52" s="131"/>
      <c r="B52" s="82" t="s">
        <v>98</v>
      </c>
      <c r="C52" s="104" t="s">
        <v>42</v>
      </c>
      <c r="D52" s="106"/>
      <c r="E52" s="105">
        <v>3419</v>
      </c>
      <c r="F52" s="105">
        <v>5222</v>
      </c>
      <c r="G52" s="81" t="s">
        <v>107</v>
      </c>
      <c r="H52" s="86">
        <v>1030.5</v>
      </c>
      <c r="I52" s="87">
        <v>111</v>
      </c>
      <c r="J52" s="88">
        <f t="shared" si="4"/>
        <v>1141.5</v>
      </c>
    </row>
    <row r="53" spans="1:10" ht="12.95" customHeight="1">
      <c r="A53" s="131"/>
      <c r="B53" s="82" t="s">
        <v>103</v>
      </c>
      <c r="C53" s="125" t="s">
        <v>42</v>
      </c>
      <c r="D53" s="106"/>
      <c r="E53" s="105">
        <v>3419</v>
      </c>
      <c r="F53" s="105">
        <v>5222</v>
      </c>
      <c r="G53" s="81" t="s">
        <v>112</v>
      </c>
      <c r="H53" s="86">
        <v>465.6</v>
      </c>
      <c r="I53" s="87">
        <v>62.2</v>
      </c>
      <c r="J53" s="88">
        <f t="shared" si="4"/>
        <v>527.8000000000001</v>
      </c>
    </row>
    <row r="54" spans="1:10" ht="12.95" customHeight="1">
      <c r="A54" s="131"/>
      <c r="B54" s="82" t="s">
        <v>104</v>
      </c>
      <c r="C54" s="104" t="s">
        <v>42</v>
      </c>
      <c r="D54" s="106"/>
      <c r="E54" s="105">
        <v>3419</v>
      </c>
      <c r="F54" s="105">
        <v>5222</v>
      </c>
      <c r="G54" s="81" t="s">
        <v>113</v>
      </c>
      <c r="H54" s="86">
        <v>4025.6</v>
      </c>
      <c r="I54" s="87">
        <v>244.6</v>
      </c>
      <c r="J54" s="88">
        <f t="shared" si="4"/>
        <v>4270.2</v>
      </c>
    </row>
    <row r="55" spans="1:10" ht="12.95" customHeight="1">
      <c r="A55" s="130" t="s">
        <v>73</v>
      </c>
      <c r="B55" s="84" t="s">
        <v>122</v>
      </c>
      <c r="C55" s="126"/>
      <c r="D55" s="126"/>
      <c r="E55" s="126">
        <v>3392</v>
      </c>
      <c r="F55" s="126">
        <v>5222</v>
      </c>
      <c r="G55" s="81" t="s">
        <v>63</v>
      </c>
      <c r="H55" s="86">
        <v>450</v>
      </c>
      <c r="I55" s="87">
        <v>-320</v>
      </c>
      <c r="J55" s="88">
        <f t="shared" si="4"/>
        <v>130</v>
      </c>
    </row>
    <row r="56" spans="1:10" ht="12.95" customHeight="1">
      <c r="A56" s="131"/>
      <c r="B56" s="110" t="s">
        <v>64</v>
      </c>
      <c r="C56" s="95" t="s">
        <v>42</v>
      </c>
      <c r="D56" s="90"/>
      <c r="E56" s="90">
        <v>3319</v>
      </c>
      <c r="F56" s="90">
        <v>5222</v>
      </c>
      <c r="G56" s="83" t="s">
        <v>61</v>
      </c>
      <c r="H56" s="91">
        <v>0</v>
      </c>
      <c r="I56" s="92">
        <v>227.9</v>
      </c>
      <c r="J56" s="93">
        <f t="shared" si="4"/>
        <v>227.9</v>
      </c>
    </row>
    <row r="57" spans="1:10" ht="12.95" customHeight="1">
      <c r="A57" s="132"/>
      <c r="B57" s="110" t="s">
        <v>65</v>
      </c>
      <c r="C57" s="95" t="s">
        <v>42</v>
      </c>
      <c r="D57" s="90"/>
      <c r="E57" s="90">
        <v>3319</v>
      </c>
      <c r="F57" s="90">
        <v>5222</v>
      </c>
      <c r="G57" s="83" t="s">
        <v>62</v>
      </c>
      <c r="H57" s="91">
        <v>0</v>
      </c>
      <c r="I57" s="92">
        <v>92.1</v>
      </c>
      <c r="J57" s="93">
        <f t="shared" si="4"/>
        <v>92.1</v>
      </c>
    </row>
    <row r="58" spans="1:10" ht="12.95" customHeight="1">
      <c r="A58" s="130" t="s">
        <v>75</v>
      </c>
      <c r="B58" s="84" t="s">
        <v>216</v>
      </c>
      <c r="C58" s="99"/>
      <c r="D58" s="126"/>
      <c r="E58" s="126">
        <v>3392</v>
      </c>
      <c r="F58" s="126">
        <v>5222</v>
      </c>
      <c r="G58" s="81" t="s">
        <v>63</v>
      </c>
      <c r="H58" s="86">
        <v>130</v>
      </c>
      <c r="I58" s="87">
        <v>-84.8</v>
      </c>
      <c r="J58" s="88">
        <f t="shared" si="4"/>
        <v>45.2</v>
      </c>
    </row>
    <row r="59" spans="1:10" ht="12.95" customHeight="1">
      <c r="A59" s="131"/>
      <c r="B59" s="111" t="s">
        <v>123</v>
      </c>
      <c r="C59" s="95" t="s">
        <v>42</v>
      </c>
      <c r="D59" s="90"/>
      <c r="E59" s="90">
        <v>3392</v>
      </c>
      <c r="F59" s="90">
        <v>5222</v>
      </c>
      <c r="G59" s="83" t="s">
        <v>153</v>
      </c>
      <c r="H59" s="91">
        <v>0</v>
      </c>
      <c r="I59" s="92">
        <v>15.7</v>
      </c>
      <c r="J59" s="93">
        <f t="shared" si="4"/>
        <v>15.7</v>
      </c>
    </row>
    <row r="60" spans="1:10" ht="12.95" customHeight="1">
      <c r="A60" s="131"/>
      <c r="B60" s="111" t="s">
        <v>124</v>
      </c>
      <c r="C60" s="95" t="s">
        <v>42</v>
      </c>
      <c r="D60" s="90"/>
      <c r="E60" s="90">
        <v>3329</v>
      </c>
      <c r="F60" s="90">
        <v>5222</v>
      </c>
      <c r="G60" s="83" t="s">
        <v>151</v>
      </c>
      <c r="H60" s="91">
        <v>0</v>
      </c>
      <c r="I60" s="92">
        <v>25</v>
      </c>
      <c r="J60" s="93">
        <f t="shared" si="4"/>
        <v>25</v>
      </c>
    </row>
    <row r="61" spans="1:10" ht="12.95" customHeight="1">
      <c r="A61" s="131"/>
      <c r="B61" s="112" t="s">
        <v>125</v>
      </c>
      <c r="C61" s="95" t="s">
        <v>42</v>
      </c>
      <c r="D61" s="90"/>
      <c r="E61" s="90">
        <v>3315</v>
      </c>
      <c r="F61" s="90">
        <v>5222</v>
      </c>
      <c r="G61" s="83" t="s">
        <v>152</v>
      </c>
      <c r="H61" s="91">
        <v>0</v>
      </c>
      <c r="I61" s="92">
        <v>44.1</v>
      </c>
      <c r="J61" s="93">
        <f t="shared" si="4"/>
        <v>44.1</v>
      </c>
    </row>
    <row r="62" spans="1:10" ht="12.95" customHeight="1">
      <c r="A62" s="130" t="s">
        <v>36</v>
      </c>
      <c r="B62" s="89" t="s">
        <v>120</v>
      </c>
      <c r="C62" s="6"/>
      <c r="D62" s="4"/>
      <c r="E62" s="126">
        <v>4357</v>
      </c>
      <c r="F62" s="126">
        <v>5222</v>
      </c>
      <c r="G62" s="81" t="s">
        <v>67</v>
      </c>
      <c r="H62" s="86">
        <v>3800</v>
      </c>
      <c r="I62" s="87">
        <v>-3530.8</v>
      </c>
      <c r="J62" s="86">
        <f>H62+I62</f>
        <v>269.1999999999998</v>
      </c>
    </row>
    <row r="63" spans="1:10" ht="12.95" customHeight="1">
      <c r="A63" s="131"/>
      <c r="B63" s="94" t="s">
        <v>126</v>
      </c>
      <c r="C63" s="95" t="s">
        <v>42</v>
      </c>
      <c r="D63" s="96"/>
      <c r="E63" s="90">
        <v>4378</v>
      </c>
      <c r="F63" s="90">
        <v>5223</v>
      </c>
      <c r="G63" s="83" t="s">
        <v>68</v>
      </c>
      <c r="H63" s="91">
        <v>0</v>
      </c>
      <c r="I63" s="92">
        <v>67.1</v>
      </c>
      <c r="J63" s="91">
        <f aca="true" t="shared" si="5" ref="J63:J93">H63+I63</f>
        <v>67.1</v>
      </c>
    </row>
    <row r="64" spans="1:10" ht="12.95" customHeight="1">
      <c r="A64" s="131"/>
      <c r="B64" s="94" t="s">
        <v>127</v>
      </c>
      <c r="C64" s="95" t="s">
        <v>42</v>
      </c>
      <c r="D64" s="96"/>
      <c r="E64" s="90">
        <v>4374</v>
      </c>
      <c r="F64" s="90">
        <v>5223</v>
      </c>
      <c r="G64" s="83" t="s">
        <v>68</v>
      </c>
      <c r="H64" s="93">
        <v>0</v>
      </c>
      <c r="I64" s="92">
        <v>32.3</v>
      </c>
      <c r="J64" s="91">
        <f t="shared" si="5"/>
        <v>32.3</v>
      </c>
    </row>
    <row r="65" spans="1:10" ht="12.95" customHeight="1">
      <c r="A65" s="131"/>
      <c r="B65" s="94" t="s">
        <v>128</v>
      </c>
      <c r="C65" s="95" t="s">
        <v>42</v>
      </c>
      <c r="D65" s="96"/>
      <c r="E65" s="90">
        <v>4312</v>
      </c>
      <c r="F65" s="90">
        <v>5223</v>
      </c>
      <c r="G65" s="83" t="s">
        <v>68</v>
      </c>
      <c r="H65" s="91">
        <v>0</v>
      </c>
      <c r="I65" s="92">
        <v>72.9</v>
      </c>
      <c r="J65" s="91">
        <f t="shared" si="5"/>
        <v>72.9</v>
      </c>
    </row>
    <row r="66" spans="1:10" ht="12.95" customHeight="1">
      <c r="A66" s="131"/>
      <c r="B66" s="94" t="s">
        <v>129</v>
      </c>
      <c r="C66" s="95" t="s">
        <v>42</v>
      </c>
      <c r="D66" s="96"/>
      <c r="E66" s="90">
        <v>4374</v>
      </c>
      <c r="F66" s="90">
        <v>5223</v>
      </c>
      <c r="G66" s="83" t="s">
        <v>68</v>
      </c>
      <c r="H66" s="91">
        <v>0</v>
      </c>
      <c r="I66" s="92">
        <v>54.3</v>
      </c>
      <c r="J66" s="91">
        <f t="shared" si="5"/>
        <v>54.3</v>
      </c>
    </row>
    <row r="67" spans="1:10" ht="12.95" customHeight="1">
      <c r="A67" s="131"/>
      <c r="B67" s="94" t="s">
        <v>130</v>
      </c>
      <c r="C67" s="95" t="s">
        <v>42</v>
      </c>
      <c r="D67" s="96"/>
      <c r="E67" s="90">
        <v>4359</v>
      </c>
      <c r="F67" s="90">
        <v>5223</v>
      </c>
      <c r="G67" s="83" t="s">
        <v>68</v>
      </c>
      <c r="H67" s="93">
        <v>0</v>
      </c>
      <c r="I67" s="92">
        <v>7.6</v>
      </c>
      <c r="J67" s="91">
        <f t="shared" si="5"/>
        <v>7.6</v>
      </c>
    </row>
    <row r="68" spans="1:10" ht="12.95" customHeight="1">
      <c r="A68" s="131"/>
      <c r="B68" s="94" t="s">
        <v>131</v>
      </c>
      <c r="C68" s="95" t="s">
        <v>42</v>
      </c>
      <c r="D68" s="96"/>
      <c r="E68" s="90">
        <v>4374</v>
      </c>
      <c r="F68" s="90">
        <v>5223</v>
      </c>
      <c r="G68" s="83" t="s">
        <v>68</v>
      </c>
      <c r="H68" s="91">
        <v>0</v>
      </c>
      <c r="I68" s="92">
        <v>168.4</v>
      </c>
      <c r="J68" s="91">
        <f t="shared" si="5"/>
        <v>168.4</v>
      </c>
    </row>
    <row r="69" spans="1:10" ht="12.95" customHeight="1">
      <c r="A69" s="131"/>
      <c r="B69" s="94" t="s">
        <v>132</v>
      </c>
      <c r="C69" s="95" t="s">
        <v>42</v>
      </c>
      <c r="D69" s="96"/>
      <c r="E69" s="90">
        <v>4350</v>
      </c>
      <c r="F69" s="90">
        <v>5223</v>
      </c>
      <c r="G69" s="83" t="s">
        <v>68</v>
      </c>
      <c r="H69" s="93">
        <v>0</v>
      </c>
      <c r="I69" s="92">
        <v>573.9</v>
      </c>
      <c r="J69" s="91">
        <f t="shared" si="5"/>
        <v>573.9</v>
      </c>
    </row>
    <row r="70" spans="1:10" ht="12.95" customHeight="1">
      <c r="A70" s="131"/>
      <c r="B70" s="94" t="s">
        <v>133</v>
      </c>
      <c r="C70" s="95" t="s">
        <v>42</v>
      </c>
      <c r="D70" s="96"/>
      <c r="E70" s="90">
        <v>4351</v>
      </c>
      <c r="F70" s="90">
        <v>5223</v>
      </c>
      <c r="G70" s="83" t="s">
        <v>68</v>
      </c>
      <c r="H70" s="91">
        <v>0</v>
      </c>
      <c r="I70" s="92">
        <v>350.9</v>
      </c>
      <c r="J70" s="91">
        <f t="shared" si="5"/>
        <v>350.9</v>
      </c>
    </row>
    <row r="71" spans="1:10" ht="12.95" customHeight="1">
      <c r="A71" s="131"/>
      <c r="B71" s="94" t="s">
        <v>134</v>
      </c>
      <c r="C71" s="95" t="s">
        <v>42</v>
      </c>
      <c r="D71" s="96"/>
      <c r="E71" s="90">
        <v>4371</v>
      </c>
      <c r="F71" s="90">
        <v>5223</v>
      </c>
      <c r="G71" s="83" t="s">
        <v>68</v>
      </c>
      <c r="H71" s="91">
        <v>0</v>
      </c>
      <c r="I71" s="92">
        <v>378.3</v>
      </c>
      <c r="J71" s="91">
        <f t="shared" si="5"/>
        <v>378.3</v>
      </c>
    </row>
    <row r="72" spans="1:10" ht="12.95" customHeight="1">
      <c r="A72" s="131"/>
      <c r="B72" s="94" t="s">
        <v>135</v>
      </c>
      <c r="C72" s="95" t="s">
        <v>42</v>
      </c>
      <c r="D72" s="96"/>
      <c r="E72" s="90">
        <v>4357</v>
      </c>
      <c r="F72" s="90">
        <v>5222</v>
      </c>
      <c r="G72" s="83" t="s">
        <v>69</v>
      </c>
      <c r="H72" s="91">
        <v>0</v>
      </c>
      <c r="I72" s="92">
        <v>294.6</v>
      </c>
      <c r="J72" s="91">
        <f t="shared" si="5"/>
        <v>294.6</v>
      </c>
    </row>
    <row r="73" spans="1:10" ht="12.95" customHeight="1">
      <c r="A73" s="131"/>
      <c r="B73" s="94" t="s">
        <v>136</v>
      </c>
      <c r="C73" s="95" t="s">
        <v>42</v>
      </c>
      <c r="D73" s="96"/>
      <c r="E73" s="90">
        <v>4356</v>
      </c>
      <c r="F73" s="90">
        <v>5222</v>
      </c>
      <c r="G73" s="83" t="s">
        <v>69</v>
      </c>
      <c r="H73" s="91">
        <v>0</v>
      </c>
      <c r="I73" s="92">
        <v>112.5</v>
      </c>
      <c r="J73" s="91">
        <f t="shared" si="5"/>
        <v>112.5</v>
      </c>
    </row>
    <row r="74" spans="1:10" ht="12.95" customHeight="1">
      <c r="A74" s="131"/>
      <c r="B74" s="94" t="s">
        <v>137</v>
      </c>
      <c r="C74" s="95" t="s">
        <v>42</v>
      </c>
      <c r="D74" s="96"/>
      <c r="E74" s="90">
        <v>4354</v>
      </c>
      <c r="F74" s="90">
        <v>5222</v>
      </c>
      <c r="G74" s="83" t="s">
        <v>69</v>
      </c>
      <c r="H74" s="91">
        <v>0</v>
      </c>
      <c r="I74" s="92">
        <v>346.1</v>
      </c>
      <c r="J74" s="91">
        <f t="shared" si="5"/>
        <v>346.1</v>
      </c>
    </row>
    <row r="75" spans="1:10" ht="12.95" customHeight="1">
      <c r="A75" s="131"/>
      <c r="B75" s="94" t="s">
        <v>138</v>
      </c>
      <c r="C75" s="95" t="s">
        <v>42</v>
      </c>
      <c r="D75" s="96"/>
      <c r="E75" s="90">
        <v>4351</v>
      </c>
      <c r="F75" s="90">
        <v>5222</v>
      </c>
      <c r="G75" s="83" t="s">
        <v>69</v>
      </c>
      <c r="H75" s="91">
        <v>0</v>
      </c>
      <c r="I75" s="92">
        <v>126.9</v>
      </c>
      <c r="J75" s="91">
        <f t="shared" si="5"/>
        <v>126.9</v>
      </c>
    </row>
    <row r="76" spans="1:10" ht="12.95" customHeight="1">
      <c r="A76" s="131"/>
      <c r="B76" s="94" t="s">
        <v>139</v>
      </c>
      <c r="C76" s="95" t="s">
        <v>42</v>
      </c>
      <c r="D76" s="96"/>
      <c r="E76" s="90">
        <v>4356</v>
      </c>
      <c r="F76" s="90">
        <v>5222</v>
      </c>
      <c r="G76" s="83" t="s">
        <v>69</v>
      </c>
      <c r="H76" s="91">
        <v>0</v>
      </c>
      <c r="I76" s="92">
        <v>244.5</v>
      </c>
      <c r="J76" s="91">
        <f t="shared" si="5"/>
        <v>244.5</v>
      </c>
    </row>
    <row r="77" spans="1:10" ht="12.95" customHeight="1">
      <c r="A77" s="131"/>
      <c r="B77" s="94" t="s">
        <v>140</v>
      </c>
      <c r="C77" s="95" t="s">
        <v>42</v>
      </c>
      <c r="D77" s="96"/>
      <c r="E77" s="90">
        <v>4377</v>
      </c>
      <c r="F77" s="90">
        <v>5222</v>
      </c>
      <c r="G77" s="83" t="s">
        <v>69</v>
      </c>
      <c r="H77" s="91">
        <v>0</v>
      </c>
      <c r="I77" s="92">
        <v>104</v>
      </c>
      <c r="J77" s="91">
        <f t="shared" si="5"/>
        <v>104</v>
      </c>
    </row>
    <row r="78" spans="1:10" ht="12.95" customHeight="1">
      <c r="A78" s="131"/>
      <c r="B78" s="94" t="s">
        <v>141</v>
      </c>
      <c r="C78" s="95" t="s">
        <v>42</v>
      </c>
      <c r="D78" s="96"/>
      <c r="E78" s="90">
        <v>4312</v>
      </c>
      <c r="F78" s="90">
        <v>5221</v>
      </c>
      <c r="G78" s="83" t="s">
        <v>70</v>
      </c>
      <c r="H78" s="91">
        <v>0</v>
      </c>
      <c r="I78" s="92">
        <v>28</v>
      </c>
      <c r="J78" s="91">
        <f t="shared" si="5"/>
        <v>28</v>
      </c>
    </row>
    <row r="79" spans="1:10" ht="12.95" customHeight="1">
      <c r="A79" s="131"/>
      <c r="B79" s="94" t="s">
        <v>142</v>
      </c>
      <c r="C79" s="95" t="s">
        <v>42</v>
      </c>
      <c r="D79" s="96"/>
      <c r="E79" s="90">
        <v>4378</v>
      </c>
      <c r="F79" s="90">
        <v>5221</v>
      </c>
      <c r="G79" s="83" t="s">
        <v>70</v>
      </c>
      <c r="H79" s="91">
        <v>0</v>
      </c>
      <c r="I79" s="92">
        <v>159.9</v>
      </c>
      <c r="J79" s="91">
        <f t="shared" si="5"/>
        <v>159.9</v>
      </c>
    </row>
    <row r="80" spans="1:10" ht="12.95" customHeight="1">
      <c r="A80" s="131"/>
      <c r="B80" s="94" t="s">
        <v>143</v>
      </c>
      <c r="C80" s="95" t="s">
        <v>42</v>
      </c>
      <c r="D80" s="96"/>
      <c r="E80" s="90">
        <v>4376</v>
      </c>
      <c r="F80" s="90">
        <v>5221</v>
      </c>
      <c r="G80" s="83" t="s">
        <v>70</v>
      </c>
      <c r="H80" s="91">
        <v>0</v>
      </c>
      <c r="I80" s="92">
        <v>156</v>
      </c>
      <c r="J80" s="91">
        <f t="shared" si="5"/>
        <v>156</v>
      </c>
    </row>
    <row r="81" spans="1:10" ht="12.95" customHeight="1">
      <c r="A81" s="131"/>
      <c r="B81" s="94" t="s">
        <v>169</v>
      </c>
      <c r="C81" s="95" t="s">
        <v>42</v>
      </c>
      <c r="D81" s="96"/>
      <c r="E81" s="90">
        <v>4312</v>
      </c>
      <c r="F81" s="90">
        <v>5221</v>
      </c>
      <c r="G81" s="83" t="s">
        <v>70</v>
      </c>
      <c r="H81" s="91">
        <v>0</v>
      </c>
      <c r="I81" s="92">
        <v>5.8</v>
      </c>
      <c r="J81" s="91">
        <f t="shared" si="5"/>
        <v>5.8</v>
      </c>
    </row>
    <row r="82" spans="1:10" ht="12.95" customHeight="1">
      <c r="A82" s="131"/>
      <c r="B82" s="94" t="s">
        <v>144</v>
      </c>
      <c r="C82" s="95" t="s">
        <v>42</v>
      </c>
      <c r="D82" s="96"/>
      <c r="E82" s="90">
        <v>4375</v>
      </c>
      <c r="F82" s="90">
        <v>5222</v>
      </c>
      <c r="G82" s="83" t="s">
        <v>71</v>
      </c>
      <c r="H82" s="91">
        <v>0</v>
      </c>
      <c r="I82" s="92">
        <v>195</v>
      </c>
      <c r="J82" s="91">
        <f t="shared" si="5"/>
        <v>195</v>
      </c>
    </row>
    <row r="83" spans="1:10" ht="12.95" customHeight="1">
      <c r="A83" s="131"/>
      <c r="B83" s="94" t="s">
        <v>145</v>
      </c>
      <c r="C83" s="95" t="s">
        <v>42</v>
      </c>
      <c r="D83" s="96"/>
      <c r="E83" s="90">
        <v>4374</v>
      </c>
      <c r="F83" s="90">
        <v>5223</v>
      </c>
      <c r="G83" s="83" t="s">
        <v>72</v>
      </c>
      <c r="H83" s="91">
        <v>0</v>
      </c>
      <c r="I83" s="92">
        <v>51.8</v>
      </c>
      <c r="J83" s="91">
        <f t="shared" si="5"/>
        <v>51.8</v>
      </c>
    </row>
    <row r="84" spans="1:10" ht="12.95" customHeight="1">
      <c r="A84" s="129" t="s">
        <v>84</v>
      </c>
      <c r="B84" s="89" t="s">
        <v>119</v>
      </c>
      <c r="C84" s="99"/>
      <c r="D84" s="82"/>
      <c r="E84" s="126">
        <v>4399</v>
      </c>
      <c r="F84" s="126">
        <v>5222</v>
      </c>
      <c r="G84" s="81" t="s">
        <v>67</v>
      </c>
      <c r="H84" s="86">
        <v>300</v>
      </c>
      <c r="I84" s="87">
        <v>-150</v>
      </c>
      <c r="J84" s="86">
        <f t="shared" si="5"/>
        <v>150</v>
      </c>
    </row>
    <row r="85" spans="1:10" ht="12.95" customHeight="1">
      <c r="A85" s="129"/>
      <c r="B85" s="94" t="s">
        <v>93</v>
      </c>
      <c r="C85" s="95" t="s">
        <v>42</v>
      </c>
      <c r="D85" s="96"/>
      <c r="E85" s="90">
        <v>4225</v>
      </c>
      <c r="F85" s="90">
        <v>5221</v>
      </c>
      <c r="G85" s="83" t="s">
        <v>74</v>
      </c>
      <c r="H85" s="91">
        <v>0</v>
      </c>
      <c r="I85" s="92">
        <v>150</v>
      </c>
      <c r="J85" s="91">
        <f t="shared" si="5"/>
        <v>150</v>
      </c>
    </row>
    <row r="86" spans="1:10" ht="12.95" customHeight="1">
      <c r="A86" s="130" t="s">
        <v>114</v>
      </c>
      <c r="B86" s="89" t="s">
        <v>215</v>
      </c>
      <c r="C86" s="99"/>
      <c r="D86" s="82"/>
      <c r="E86" s="126">
        <v>4357</v>
      </c>
      <c r="F86" s="126">
        <v>5222</v>
      </c>
      <c r="G86" s="81" t="s">
        <v>67</v>
      </c>
      <c r="H86" s="86">
        <v>269.2</v>
      </c>
      <c r="I86" s="87">
        <v>-106.3</v>
      </c>
      <c r="J86" s="86">
        <f t="shared" si="5"/>
        <v>162.89999999999998</v>
      </c>
    </row>
    <row r="87" spans="1:10" ht="12.95" customHeight="1">
      <c r="A87" s="131"/>
      <c r="B87" s="94" t="s">
        <v>147</v>
      </c>
      <c r="C87" s="95" t="s">
        <v>42</v>
      </c>
      <c r="D87" s="96"/>
      <c r="E87" s="90">
        <v>4312</v>
      </c>
      <c r="F87" s="90">
        <v>5222</v>
      </c>
      <c r="G87" s="83" t="s">
        <v>88</v>
      </c>
      <c r="H87" s="91">
        <v>0</v>
      </c>
      <c r="I87" s="92">
        <v>10.8</v>
      </c>
      <c r="J87" s="91">
        <f t="shared" si="5"/>
        <v>10.8</v>
      </c>
    </row>
    <row r="88" spans="1:10" ht="12.95" customHeight="1">
      <c r="A88" s="131"/>
      <c r="B88" s="94" t="s">
        <v>146</v>
      </c>
      <c r="C88" s="95" t="s">
        <v>42</v>
      </c>
      <c r="D88" s="96"/>
      <c r="E88" s="90">
        <v>4379</v>
      </c>
      <c r="F88" s="90">
        <v>5222</v>
      </c>
      <c r="G88" s="83" t="s">
        <v>88</v>
      </c>
      <c r="H88" s="91">
        <v>0</v>
      </c>
      <c r="I88" s="92">
        <v>7</v>
      </c>
      <c r="J88" s="91">
        <f t="shared" si="5"/>
        <v>7</v>
      </c>
    </row>
    <row r="89" spans="1:10" ht="12.95" customHeight="1">
      <c r="A89" s="131"/>
      <c r="B89" s="94" t="s">
        <v>148</v>
      </c>
      <c r="C89" s="95" t="s">
        <v>42</v>
      </c>
      <c r="D89" s="96"/>
      <c r="E89" s="90">
        <v>4357</v>
      </c>
      <c r="F89" s="90">
        <v>5339</v>
      </c>
      <c r="G89" s="83" t="s">
        <v>89</v>
      </c>
      <c r="H89" s="91">
        <v>0</v>
      </c>
      <c r="I89" s="92">
        <v>14.5</v>
      </c>
      <c r="J89" s="91">
        <f t="shared" si="5"/>
        <v>14.5</v>
      </c>
    </row>
    <row r="90" spans="1:10" ht="12.95" customHeight="1">
      <c r="A90" s="131"/>
      <c r="B90" s="94" t="s">
        <v>170</v>
      </c>
      <c r="C90" s="95" t="s">
        <v>42</v>
      </c>
      <c r="D90" s="96"/>
      <c r="E90" s="90">
        <v>4312</v>
      </c>
      <c r="F90" s="90">
        <v>5222</v>
      </c>
      <c r="G90" s="83" t="s">
        <v>90</v>
      </c>
      <c r="H90" s="91">
        <v>0</v>
      </c>
      <c r="I90" s="92">
        <v>4.7</v>
      </c>
      <c r="J90" s="91">
        <f t="shared" si="5"/>
        <v>4.7</v>
      </c>
    </row>
    <row r="91" spans="1:10" ht="12.95" customHeight="1">
      <c r="A91" s="131"/>
      <c r="B91" s="94" t="s">
        <v>155</v>
      </c>
      <c r="C91" s="95" t="s">
        <v>42</v>
      </c>
      <c r="D91" s="96"/>
      <c r="E91" s="90">
        <v>4371</v>
      </c>
      <c r="F91" s="90">
        <v>5222</v>
      </c>
      <c r="G91" s="83" t="s">
        <v>90</v>
      </c>
      <c r="H91" s="91">
        <v>0</v>
      </c>
      <c r="I91" s="92">
        <v>32.9</v>
      </c>
      <c r="J91" s="91">
        <f t="shared" si="5"/>
        <v>32.9</v>
      </c>
    </row>
    <row r="92" spans="1:10" ht="12.95" customHeight="1">
      <c r="A92" s="131"/>
      <c r="B92" s="94" t="s">
        <v>149</v>
      </c>
      <c r="C92" s="95" t="s">
        <v>42</v>
      </c>
      <c r="D92" s="96"/>
      <c r="E92" s="90">
        <v>4356</v>
      </c>
      <c r="F92" s="90">
        <v>5221</v>
      </c>
      <c r="G92" s="83" t="s">
        <v>91</v>
      </c>
      <c r="H92" s="91">
        <v>0</v>
      </c>
      <c r="I92" s="92">
        <v>27.4</v>
      </c>
      <c r="J92" s="91">
        <f t="shared" si="5"/>
        <v>27.4</v>
      </c>
    </row>
    <row r="93" spans="1:10" ht="12.95" customHeight="1">
      <c r="A93" s="131"/>
      <c r="B93" s="94" t="s">
        <v>150</v>
      </c>
      <c r="C93" s="95" t="s">
        <v>42</v>
      </c>
      <c r="D93" s="96"/>
      <c r="E93" s="90">
        <v>4350</v>
      </c>
      <c r="F93" s="90">
        <v>5339</v>
      </c>
      <c r="G93" s="83" t="s">
        <v>92</v>
      </c>
      <c r="H93" s="91">
        <v>0</v>
      </c>
      <c r="I93" s="92">
        <v>9</v>
      </c>
      <c r="J93" s="91">
        <f t="shared" si="5"/>
        <v>9</v>
      </c>
    </row>
    <row r="94" spans="1:10" ht="12.95" customHeight="1">
      <c r="A94" s="130" t="s">
        <v>115</v>
      </c>
      <c r="B94" s="82" t="s">
        <v>76</v>
      </c>
      <c r="C94" s="99"/>
      <c r="D94" s="126">
        <v>13011</v>
      </c>
      <c r="E94" s="126">
        <v>4329</v>
      </c>
      <c r="F94" s="126">
        <v>5011</v>
      </c>
      <c r="G94" s="81" t="s">
        <v>78</v>
      </c>
      <c r="H94" s="86">
        <v>3515</v>
      </c>
      <c r="I94" s="87">
        <v>-30</v>
      </c>
      <c r="J94" s="86">
        <f>H94+I94</f>
        <v>3485</v>
      </c>
    </row>
    <row r="95" spans="1:10" ht="12.95" customHeight="1">
      <c r="A95" s="131"/>
      <c r="B95" s="82" t="s">
        <v>94</v>
      </c>
      <c r="C95" s="99"/>
      <c r="D95" s="126">
        <v>13011</v>
      </c>
      <c r="E95" s="126">
        <v>4329</v>
      </c>
      <c r="F95" s="126">
        <v>5031</v>
      </c>
      <c r="G95" s="81" t="s">
        <v>78</v>
      </c>
      <c r="H95" s="86">
        <v>879</v>
      </c>
      <c r="I95" s="87">
        <v>-7</v>
      </c>
      <c r="J95" s="86">
        <f aca="true" t="shared" si="6" ref="J95:J101">H95+I95</f>
        <v>872</v>
      </c>
    </row>
    <row r="96" spans="1:10" ht="12.95" customHeight="1">
      <c r="A96" s="131"/>
      <c r="B96" s="82" t="s">
        <v>77</v>
      </c>
      <c r="C96" s="99"/>
      <c r="D96" s="126">
        <v>13011</v>
      </c>
      <c r="E96" s="126">
        <v>4329</v>
      </c>
      <c r="F96" s="126">
        <v>5032</v>
      </c>
      <c r="G96" s="81" t="s">
        <v>78</v>
      </c>
      <c r="H96" s="86">
        <v>317</v>
      </c>
      <c r="I96" s="87">
        <v>-3</v>
      </c>
      <c r="J96" s="86">
        <f t="shared" si="6"/>
        <v>314</v>
      </c>
    </row>
    <row r="97" spans="1:10" ht="12.95" customHeight="1">
      <c r="A97" s="131"/>
      <c r="B97" s="82" t="s">
        <v>80</v>
      </c>
      <c r="C97" s="99"/>
      <c r="D97" s="126">
        <v>13011</v>
      </c>
      <c r="E97" s="126">
        <v>4329</v>
      </c>
      <c r="F97" s="126">
        <v>5137</v>
      </c>
      <c r="G97" s="81" t="s">
        <v>78</v>
      </c>
      <c r="H97" s="86">
        <v>40</v>
      </c>
      <c r="I97" s="87">
        <v>36</v>
      </c>
      <c r="J97" s="86">
        <f t="shared" si="6"/>
        <v>76</v>
      </c>
    </row>
    <row r="98" spans="1:10" ht="12.95" customHeight="1">
      <c r="A98" s="131"/>
      <c r="B98" s="96" t="s">
        <v>79</v>
      </c>
      <c r="C98" s="95" t="s">
        <v>42</v>
      </c>
      <c r="D98" s="90">
        <v>13011</v>
      </c>
      <c r="E98" s="90">
        <v>4329</v>
      </c>
      <c r="F98" s="90">
        <v>5172</v>
      </c>
      <c r="G98" s="83" t="s">
        <v>78</v>
      </c>
      <c r="H98" s="91">
        <v>0</v>
      </c>
      <c r="I98" s="92">
        <v>4</v>
      </c>
      <c r="J98" s="91">
        <f t="shared" si="6"/>
        <v>4</v>
      </c>
    </row>
    <row r="99" spans="1:10" ht="12.95" customHeight="1">
      <c r="A99" s="131"/>
      <c r="B99" s="82" t="s">
        <v>83</v>
      </c>
      <c r="C99" s="99"/>
      <c r="D99" s="126"/>
      <c r="E99" s="126">
        <v>4379</v>
      </c>
      <c r="F99" s="126">
        <v>5139</v>
      </c>
      <c r="G99" s="81" t="s">
        <v>81</v>
      </c>
      <c r="H99" s="86">
        <v>1</v>
      </c>
      <c r="I99" s="87">
        <v>-1</v>
      </c>
      <c r="J99" s="86">
        <f t="shared" si="6"/>
        <v>0</v>
      </c>
    </row>
    <row r="100" spans="1:10" ht="12.95" customHeight="1">
      <c r="A100" s="132"/>
      <c r="B100" s="82" t="s">
        <v>82</v>
      </c>
      <c r="C100" s="99"/>
      <c r="D100" s="126"/>
      <c r="E100" s="126">
        <v>4379</v>
      </c>
      <c r="F100" s="126">
        <v>5171</v>
      </c>
      <c r="G100" s="81" t="s">
        <v>81</v>
      </c>
      <c r="H100" s="86">
        <v>1</v>
      </c>
      <c r="I100" s="87">
        <v>1</v>
      </c>
      <c r="J100" s="86">
        <f t="shared" si="6"/>
        <v>2</v>
      </c>
    </row>
    <row r="101" spans="1:10" ht="12.95" customHeight="1">
      <c r="A101" s="130" t="s">
        <v>121</v>
      </c>
      <c r="B101" s="82" t="s">
        <v>86</v>
      </c>
      <c r="C101" s="99"/>
      <c r="D101" s="126"/>
      <c r="E101" s="126">
        <v>2212</v>
      </c>
      <c r="F101" s="126">
        <v>5171</v>
      </c>
      <c r="G101" s="81" t="s">
        <v>85</v>
      </c>
      <c r="H101" s="86">
        <v>6000</v>
      </c>
      <c r="I101" s="87">
        <v>-270</v>
      </c>
      <c r="J101" s="86">
        <f t="shared" si="6"/>
        <v>5730</v>
      </c>
    </row>
    <row r="102" spans="1:10" ht="12.95" customHeight="1">
      <c r="A102" s="132"/>
      <c r="B102" s="82" t="s">
        <v>87</v>
      </c>
      <c r="C102" s="99"/>
      <c r="D102" s="126"/>
      <c r="E102" s="126">
        <v>2223</v>
      </c>
      <c r="F102" s="126">
        <v>5166</v>
      </c>
      <c r="G102" s="126"/>
      <c r="H102" s="86">
        <v>100</v>
      </c>
      <c r="I102" s="87">
        <v>270</v>
      </c>
      <c r="J102" s="86">
        <f>H102+I102</f>
        <v>370</v>
      </c>
    </row>
    <row r="103" spans="1:10" ht="12.95" customHeight="1">
      <c r="A103" s="130" t="s">
        <v>156</v>
      </c>
      <c r="B103" s="82" t="s">
        <v>157</v>
      </c>
      <c r="C103" s="99"/>
      <c r="D103" s="126"/>
      <c r="E103" s="126">
        <v>3113</v>
      </c>
      <c r="F103" s="126">
        <v>5171</v>
      </c>
      <c r="G103" s="126">
        <v>9340</v>
      </c>
      <c r="H103" s="86">
        <v>800</v>
      </c>
      <c r="I103" s="87">
        <v>-105</v>
      </c>
      <c r="J103" s="86">
        <f>H103+I103</f>
        <v>695</v>
      </c>
    </row>
    <row r="104" spans="1:10" ht="12.95" customHeight="1">
      <c r="A104" s="131"/>
      <c r="B104" s="82" t="s">
        <v>159</v>
      </c>
      <c r="C104" s="99"/>
      <c r="D104" s="126"/>
      <c r="E104" s="126">
        <v>3421</v>
      </c>
      <c r="F104" s="126">
        <v>5171</v>
      </c>
      <c r="G104" s="81" t="s">
        <v>158</v>
      </c>
      <c r="H104" s="86">
        <v>600</v>
      </c>
      <c r="I104" s="87">
        <v>-100</v>
      </c>
      <c r="J104" s="86">
        <f aca="true" t="shared" si="7" ref="J104:J105">H104+I104</f>
        <v>500</v>
      </c>
    </row>
    <row r="105" spans="1:10" ht="12.95" customHeight="1">
      <c r="A105" s="131"/>
      <c r="B105" s="82" t="s">
        <v>160</v>
      </c>
      <c r="C105" s="99"/>
      <c r="D105" s="126"/>
      <c r="E105" s="126">
        <v>3113</v>
      </c>
      <c r="F105" s="126">
        <v>5171</v>
      </c>
      <c r="G105" s="126">
        <v>9342</v>
      </c>
      <c r="H105" s="86">
        <v>300</v>
      </c>
      <c r="I105" s="87">
        <v>-105</v>
      </c>
      <c r="J105" s="86">
        <f t="shared" si="7"/>
        <v>195</v>
      </c>
    </row>
    <row r="106" spans="1:10" ht="12.95" customHeight="1">
      <c r="A106" s="131"/>
      <c r="B106" s="96" t="s">
        <v>161</v>
      </c>
      <c r="C106" s="95" t="s">
        <v>42</v>
      </c>
      <c r="D106" s="90"/>
      <c r="E106" s="90">
        <v>3111</v>
      </c>
      <c r="F106" s="90">
        <v>5171</v>
      </c>
      <c r="G106" s="90">
        <v>9341</v>
      </c>
      <c r="H106" s="91">
        <v>0</v>
      </c>
      <c r="I106" s="92">
        <v>310</v>
      </c>
      <c r="J106" s="91">
        <f>H106+I106</f>
        <v>310</v>
      </c>
    </row>
    <row r="107" spans="1:10" ht="12.95" customHeight="1">
      <c r="A107" s="131"/>
      <c r="B107" s="82" t="s">
        <v>164</v>
      </c>
      <c r="C107" s="99"/>
      <c r="D107" s="126"/>
      <c r="E107" s="126">
        <v>3639</v>
      </c>
      <c r="F107" s="126">
        <v>5169</v>
      </c>
      <c r="G107" s="81" t="s">
        <v>162</v>
      </c>
      <c r="H107" s="86">
        <v>50</v>
      </c>
      <c r="I107" s="87">
        <v>-20</v>
      </c>
      <c r="J107" s="86">
        <f>H107+I107</f>
        <v>30</v>
      </c>
    </row>
    <row r="108" spans="1:10" ht="12.95" customHeight="1">
      <c r="A108" s="132"/>
      <c r="B108" s="63" t="s">
        <v>163</v>
      </c>
      <c r="C108" s="74"/>
      <c r="D108" s="60"/>
      <c r="E108" s="126">
        <v>2121</v>
      </c>
      <c r="F108" s="126">
        <v>5169</v>
      </c>
      <c r="G108" s="126"/>
      <c r="H108" s="86">
        <v>22</v>
      </c>
      <c r="I108" s="87">
        <v>20</v>
      </c>
      <c r="J108" s="86">
        <f>H108+I108</f>
        <v>42</v>
      </c>
    </row>
    <row r="109" spans="1:10" ht="12.95" customHeight="1">
      <c r="A109" s="129" t="s">
        <v>210</v>
      </c>
      <c r="B109" s="82" t="s">
        <v>212</v>
      </c>
      <c r="C109" s="4"/>
      <c r="D109" s="4"/>
      <c r="E109" s="126">
        <v>6112</v>
      </c>
      <c r="F109" s="126">
        <v>5901</v>
      </c>
      <c r="G109" s="81" t="s">
        <v>184</v>
      </c>
      <c r="H109" s="9">
        <v>192.29</v>
      </c>
      <c r="I109" s="13">
        <v>-10</v>
      </c>
      <c r="J109" s="11">
        <f aca="true" t="shared" si="8" ref="J109:J115">H109+I109</f>
        <v>182.29</v>
      </c>
    </row>
    <row r="110" spans="1:10" ht="12.95" customHeight="1">
      <c r="A110" s="129"/>
      <c r="B110" s="106" t="s">
        <v>213</v>
      </c>
      <c r="C110" s="104"/>
      <c r="D110" s="116"/>
      <c r="E110" s="117">
        <v>3419</v>
      </c>
      <c r="F110" s="105">
        <v>5222</v>
      </c>
      <c r="G110" s="7" t="s">
        <v>113</v>
      </c>
      <c r="H110" s="9">
        <v>4270.2</v>
      </c>
      <c r="I110" s="13">
        <v>10</v>
      </c>
      <c r="J110" s="11">
        <f t="shared" si="8"/>
        <v>4280.2</v>
      </c>
    </row>
    <row r="111" spans="1:10" ht="12.95" customHeight="1">
      <c r="A111" s="129" t="s">
        <v>211</v>
      </c>
      <c r="B111" s="106" t="s">
        <v>202</v>
      </c>
      <c r="C111" s="104"/>
      <c r="D111" s="117">
        <v>104113013</v>
      </c>
      <c r="E111" s="117">
        <v>3612</v>
      </c>
      <c r="F111" s="105">
        <v>5171</v>
      </c>
      <c r="G111" s="7" t="s">
        <v>201</v>
      </c>
      <c r="H111" s="9">
        <v>200</v>
      </c>
      <c r="I111" s="13">
        <v>-23</v>
      </c>
      <c r="J111" s="11">
        <f t="shared" si="8"/>
        <v>177</v>
      </c>
    </row>
    <row r="112" spans="1:10" ht="12.95" customHeight="1">
      <c r="A112" s="129"/>
      <c r="B112" s="78" t="s">
        <v>203</v>
      </c>
      <c r="C112" s="76" t="s">
        <v>42</v>
      </c>
      <c r="D112" s="80">
        <v>104113013</v>
      </c>
      <c r="E112" s="80">
        <v>4359</v>
      </c>
      <c r="F112" s="79">
        <v>5151</v>
      </c>
      <c r="G112" s="121" t="s">
        <v>201</v>
      </c>
      <c r="H112" s="69">
        <v>0</v>
      </c>
      <c r="I112" s="124">
        <v>3</v>
      </c>
      <c r="J112" s="70">
        <f t="shared" si="8"/>
        <v>3</v>
      </c>
    </row>
    <row r="113" spans="1:10" ht="12.95" customHeight="1">
      <c r="A113" s="129"/>
      <c r="B113" s="78" t="s">
        <v>206</v>
      </c>
      <c r="C113" s="76" t="s">
        <v>42</v>
      </c>
      <c r="D113" s="80">
        <v>104113013</v>
      </c>
      <c r="E113" s="80">
        <v>4359</v>
      </c>
      <c r="F113" s="79">
        <v>5152</v>
      </c>
      <c r="G113" s="121" t="s">
        <v>201</v>
      </c>
      <c r="H113" s="69">
        <v>0</v>
      </c>
      <c r="I113" s="124">
        <v>12</v>
      </c>
      <c r="J113" s="70">
        <f t="shared" si="8"/>
        <v>12</v>
      </c>
    </row>
    <row r="114" spans="1:10" ht="12.95" customHeight="1">
      <c r="A114" s="129"/>
      <c r="B114" s="78" t="s">
        <v>204</v>
      </c>
      <c r="C114" s="76" t="s">
        <v>42</v>
      </c>
      <c r="D114" s="80">
        <v>104113013</v>
      </c>
      <c r="E114" s="80">
        <v>4359</v>
      </c>
      <c r="F114" s="79">
        <v>5154</v>
      </c>
      <c r="G114" s="121" t="s">
        <v>201</v>
      </c>
      <c r="H114" s="69">
        <v>0</v>
      </c>
      <c r="I114" s="124">
        <v>7</v>
      </c>
      <c r="J114" s="70">
        <f t="shared" si="8"/>
        <v>7</v>
      </c>
    </row>
    <row r="115" spans="1:10" ht="12.95" customHeight="1">
      <c r="A115" s="129"/>
      <c r="B115" s="78" t="s">
        <v>205</v>
      </c>
      <c r="C115" s="76" t="s">
        <v>42</v>
      </c>
      <c r="D115" s="80">
        <v>104113013</v>
      </c>
      <c r="E115" s="80">
        <v>4359</v>
      </c>
      <c r="F115" s="79">
        <v>5157</v>
      </c>
      <c r="G115" s="121" t="s">
        <v>201</v>
      </c>
      <c r="H115" s="69">
        <v>0</v>
      </c>
      <c r="I115" s="124">
        <v>1</v>
      </c>
      <c r="J115" s="70">
        <f t="shared" si="8"/>
        <v>1</v>
      </c>
    </row>
    <row r="116" spans="1:10" ht="12.95" customHeight="1">
      <c r="A116" s="26"/>
      <c r="B116" s="27"/>
      <c r="C116" s="28"/>
      <c r="D116" s="28"/>
      <c r="E116" s="141" t="s">
        <v>20</v>
      </c>
      <c r="F116" s="142"/>
      <c r="G116" s="143"/>
      <c r="H116" s="103">
        <f>SUM(H30:H115)</f>
        <v>44367.09</v>
      </c>
      <c r="I116" s="103">
        <f aca="true" t="shared" si="9" ref="I116:J116">SUM(I30:I115)</f>
        <v>3.410605131648481E-13</v>
      </c>
      <c r="J116" s="103">
        <f t="shared" si="9"/>
        <v>44367.090000000004</v>
      </c>
    </row>
    <row r="117" spans="1:10" ht="12.95" customHeight="1">
      <c r="A117" s="34" t="s">
        <v>21</v>
      </c>
      <c r="B117" s="27"/>
      <c r="C117" s="28"/>
      <c r="D117" s="28"/>
      <c r="E117" s="31"/>
      <c r="F117" s="27"/>
      <c r="G117" s="27"/>
      <c r="H117" s="32"/>
      <c r="I117" s="32"/>
      <c r="J117" s="35"/>
    </row>
    <row r="118" spans="1:10" ht="12.95" customHeight="1">
      <c r="A118" s="129" t="s">
        <v>13</v>
      </c>
      <c r="B118" s="63" t="s">
        <v>165</v>
      </c>
      <c r="C118" s="4"/>
      <c r="D118" s="4"/>
      <c r="E118" s="4">
        <v>2212</v>
      </c>
      <c r="F118" s="4">
        <v>6121</v>
      </c>
      <c r="G118" s="7" t="s">
        <v>166</v>
      </c>
      <c r="H118" s="9">
        <v>900</v>
      </c>
      <c r="I118" s="13">
        <v>-30</v>
      </c>
      <c r="J118" s="9">
        <f>H118+I118</f>
        <v>870</v>
      </c>
    </row>
    <row r="119" spans="1:10" ht="12.95" customHeight="1">
      <c r="A119" s="129"/>
      <c r="B119" s="63" t="s">
        <v>167</v>
      </c>
      <c r="C119" s="6"/>
      <c r="D119" s="4"/>
      <c r="E119" s="4">
        <v>2223</v>
      </c>
      <c r="F119" s="4">
        <v>6121</v>
      </c>
      <c r="G119" s="4">
        <v>5226</v>
      </c>
      <c r="H119" s="9">
        <v>200</v>
      </c>
      <c r="I119" s="13">
        <v>30</v>
      </c>
      <c r="J119" s="9">
        <f aca="true" t="shared" si="10" ref="J119">H119+I119</f>
        <v>230</v>
      </c>
    </row>
    <row r="120" spans="1:10" ht="12.95" customHeight="1">
      <c r="A120" s="28"/>
      <c r="B120" s="27"/>
      <c r="C120" s="28"/>
      <c r="D120" s="28"/>
      <c r="E120" s="144" t="s">
        <v>22</v>
      </c>
      <c r="F120" s="144"/>
      <c r="G120" s="144"/>
      <c r="H120" s="36">
        <f>SUM(H118:H119)</f>
        <v>1100</v>
      </c>
      <c r="I120" s="36">
        <f>SUM(I118:I119)</f>
        <v>0</v>
      </c>
      <c r="J120" s="36">
        <f>SUM(J118:J119)</f>
        <v>1100</v>
      </c>
    </row>
    <row r="121" spans="1:10" ht="12.95" customHeight="1">
      <c r="A121" s="25" t="s">
        <v>31</v>
      </c>
      <c r="B121" s="27"/>
      <c r="C121" s="28"/>
      <c r="D121" s="28"/>
      <c r="E121" s="37"/>
      <c r="F121" s="37"/>
      <c r="G121" s="37"/>
      <c r="H121" s="38"/>
      <c r="I121" s="39"/>
      <c r="J121" s="38"/>
    </row>
    <row r="122" spans="1:10" ht="12.95" customHeight="1">
      <c r="A122" s="126" t="s">
        <v>13</v>
      </c>
      <c r="B122" s="63"/>
      <c r="C122" s="4"/>
      <c r="D122" s="4"/>
      <c r="E122" s="14"/>
      <c r="F122" s="14"/>
      <c r="G122" s="14"/>
      <c r="H122" s="11">
        <v>0</v>
      </c>
      <c r="I122" s="8">
        <v>0</v>
      </c>
      <c r="J122" s="11">
        <f>H122+I122</f>
        <v>0</v>
      </c>
    </row>
    <row r="123" spans="1:10" ht="12.95" customHeight="1">
      <c r="A123" s="28"/>
      <c r="B123" s="27"/>
      <c r="C123" s="28"/>
      <c r="D123" s="28"/>
      <c r="E123" s="145" t="s">
        <v>32</v>
      </c>
      <c r="F123" s="146"/>
      <c r="G123" s="147"/>
      <c r="H123" s="40">
        <v>0</v>
      </c>
      <c r="I123" s="8">
        <f>SUM(I122:I122)</f>
        <v>0</v>
      </c>
      <c r="J123" s="41">
        <v>0</v>
      </c>
    </row>
    <row r="124" spans="1:10" ht="12.95" customHeight="1">
      <c r="A124" s="28"/>
      <c r="B124" s="27"/>
      <c r="C124" s="28"/>
      <c r="D124" s="28"/>
      <c r="E124" s="31"/>
      <c r="F124" s="31"/>
      <c r="G124" s="42"/>
      <c r="H124" s="40"/>
      <c r="I124" s="43"/>
      <c r="J124" s="38"/>
    </row>
    <row r="125" spans="1:10" ht="12.95" customHeight="1">
      <c r="A125" s="12"/>
      <c r="B125" s="44" t="s">
        <v>30</v>
      </c>
      <c r="C125" s="28"/>
      <c r="D125" s="28"/>
      <c r="E125" s="138" t="s">
        <v>15</v>
      </c>
      <c r="F125" s="139"/>
      <c r="G125" s="139"/>
      <c r="H125" s="140"/>
      <c r="I125" s="13">
        <f>I25</f>
        <v>8245.79</v>
      </c>
      <c r="J125" s="45"/>
    </row>
    <row r="126" spans="1:10" ht="12.95" customHeight="1">
      <c r="A126" s="12"/>
      <c r="B126" s="27"/>
      <c r="C126" s="28"/>
      <c r="D126" s="28"/>
      <c r="E126" s="138" t="s">
        <v>23</v>
      </c>
      <c r="F126" s="139"/>
      <c r="G126" s="139"/>
      <c r="H126" s="140"/>
      <c r="I126" s="13">
        <f>I116+I26</f>
        <v>8245.79</v>
      </c>
      <c r="J126" s="26"/>
    </row>
    <row r="127" spans="1:10" ht="12.95" customHeight="1">
      <c r="A127" s="12"/>
      <c r="B127" s="27"/>
      <c r="C127" s="28"/>
      <c r="D127" s="28"/>
      <c r="E127" s="138" t="s">
        <v>24</v>
      </c>
      <c r="F127" s="139"/>
      <c r="G127" s="139"/>
      <c r="H127" s="140"/>
      <c r="I127" s="13">
        <f>I120+I27</f>
        <v>0</v>
      </c>
      <c r="J127" s="46"/>
    </row>
    <row r="128" spans="1:10" ht="12.95" customHeight="1">
      <c r="A128" s="12"/>
      <c r="B128" s="27"/>
      <c r="C128" s="28"/>
      <c r="D128" s="28"/>
      <c r="E128" s="138" t="s">
        <v>25</v>
      </c>
      <c r="F128" s="139"/>
      <c r="G128" s="139"/>
      <c r="H128" s="140"/>
      <c r="I128" s="13">
        <f>I126+I127</f>
        <v>8245.79</v>
      </c>
      <c r="J128" s="46"/>
    </row>
    <row r="129" spans="1:10" ht="12.95" customHeight="1">
      <c r="A129" s="12"/>
      <c r="B129" s="27"/>
      <c r="C129" s="28"/>
      <c r="D129" s="28"/>
      <c r="E129" s="135" t="s">
        <v>26</v>
      </c>
      <c r="F129" s="136"/>
      <c r="G129" s="136"/>
      <c r="H129" s="137"/>
      <c r="I129" s="13">
        <f>I125-I128</f>
        <v>0</v>
      </c>
      <c r="J129" s="46"/>
    </row>
    <row r="130" spans="1:10" ht="12.95" customHeight="1">
      <c r="A130" s="12"/>
      <c r="B130" s="27"/>
      <c r="C130" s="28"/>
      <c r="D130" s="28"/>
      <c r="E130" s="135" t="s">
        <v>27</v>
      </c>
      <c r="F130" s="136"/>
      <c r="G130" s="136"/>
      <c r="H130" s="137"/>
      <c r="I130" s="13">
        <f>I123</f>
        <v>0</v>
      </c>
      <c r="J130" s="46"/>
    </row>
    <row r="131" spans="1:10" ht="16.5" customHeight="1">
      <c r="A131" s="12"/>
      <c r="B131" s="12"/>
      <c r="C131" s="47"/>
      <c r="D131" s="47"/>
      <c r="E131" s="48"/>
      <c r="F131" s="12"/>
      <c r="G131" s="27"/>
      <c r="H131" s="64">
        <v>44300</v>
      </c>
      <c r="I131" s="65"/>
      <c r="J131" s="66">
        <v>44321</v>
      </c>
    </row>
    <row r="132" spans="1:10" ht="12.95" customHeight="1">
      <c r="A132" s="12"/>
      <c r="B132" s="44" t="s">
        <v>34</v>
      </c>
      <c r="C132" s="28"/>
      <c r="D132" s="28"/>
      <c r="E132" s="49" t="s">
        <v>28</v>
      </c>
      <c r="F132" s="50"/>
      <c r="G132" s="51"/>
      <c r="H132" s="52">
        <v>433494.82</v>
      </c>
      <c r="I132" s="13">
        <f>I125</f>
        <v>8245.79</v>
      </c>
      <c r="J132" s="13">
        <f>H132+I132</f>
        <v>441740.61</v>
      </c>
    </row>
    <row r="133" spans="1:10" ht="12.95" customHeight="1">
      <c r="A133" s="12"/>
      <c r="B133" s="27"/>
      <c r="C133" s="28"/>
      <c r="D133" s="28"/>
      <c r="E133" s="53" t="s">
        <v>23</v>
      </c>
      <c r="F133" s="1"/>
      <c r="G133" s="54"/>
      <c r="H133" s="55">
        <v>385203.43</v>
      </c>
      <c r="I133" s="13">
        <f>I126</f>
        <v>8245.79</v>
      </c>
      <c r="J133" s="9">
        <f>H133+I133</f>
        <v>393449.22</v>
      </c>
    </row>
    <row r="134" spans="1:10" ht="12.95" customHeight="1">
      <c r="A134" s="12"/>
      <c r="B134" s="27"/>
      <c r="C134" s="28"/>
      <c r="D134" s="28"/>
      <c r="E134" s="26" t="s">
        <v>24</v>
      </c>
      <c r="F134" s="27"/>
      <c r="G134" s="56"/>
      <c r="H134" s="55">
        <v>99238.8</v>
      </c>
      <c r="I134" s="13">
        <f>I127</f>
        <v>0</v>
      </c>
      <c r="J134" s="9">
        <f>H134+I134</f>
        <v>99238.8</v>
      </c>
    </row>
    <row r="135" spans="1:10" ht="12.95" customHeight="1">
      <c r="A135" s="12"/>
      <c r="B135" s="57" t="s">
        <v>40</v>
      </c>
      <c r="C135" s="47"/>
      <c r="D135" s="47"/>
      <c r="E135" s="58" t="s">
        <v>35</v>
      </c>
      <c r="F135" s="1"/>
      <c r="G135" s="54"/>
      <c r="H135" s="13">
        <f>H133+H134</f>
        <v>484442.23</v>
      </c>
      <c r="I135" s="13">
        <f>SUM(I133:I134)</f>
        <v>8245.79</v>
      </c>
      <c r="J135" s="13">
        <f>SUM(J133:J134)</f>
        <v>492688.01999999996</v>
      </c>
    </row>
    <row r="136" spans="1:10" ht="12.95" customHeight="1">
      <c r="A136" s="12"/>
      <c r="B136" s="12"/>
      <c r="C136" s="47"/>
      <c r="D136" s="47"/>
      <c r="E136" s="26" t="s">
        <v>18</v>
      </c>
      <c r="F136" s="27"/>
      <c r="G136" s="56"/>
      <c r="H136" s="9">
        <f>H132-H135</f>
        <v>-50947.409999999974</v>
      </c>
      <c r="I136" s="13">
        <f>I132-I135</f>
        <v>0</v>
      </c>
      <c r="J136" s="9">
        <f>J132-J135</f>
        <v>-50947.409999999974</v>
      </c>
    </row>
    <row r="137" spans="1:10" ht="12.95" customHeight="1">
      <c r="A137" s="12"/>
      <c r="B137" s="12"/>
      <c r="C137" s="47"/>
      <c r="D137" s="47"/>
      <c r="E137" s="58" t="s">
        <v>29</v>
      </c>
      <c r="F137" s="1"/>
      <c r="G137" s="54"/>
      <c r="H137" s="59">
        <v>50947.41</v>
      </c>
      <c r="I137" s="13">
        <f>I130</f>
        <v>0</v>
      </c>
      <c r="J137" s="13">
        <f>H137+I137</f>
        <v>50947.41</v>
      </c>
    </row>
    <row r="138" ht="12.95" customHeight="1"/>
    <row r="139" ht="12.95" customHeight="1">
      <c r="C139" s="19"/>
    </row>
    <row r="140" ht="12.95" customHeight="1">
      <c r="C140" s="19"/>
    </row>
    <row r="141" ht="12.95" customHeight="1">
      <c r="C141" s="19"/>
    </row>
    <row r="142" ht="12.95" customHeight="1">
      <c r="C142" s="19"/>
    </row>
    <row r="143" ht="12.95" customHeight="1">
      <c r="C143" s="19"/>
    </row>
    <row r="144" ht="12.95" customHeight="1">
      <c r="C144" s="19"/>
    </row>
    <row r="145" ht="12.95" customHeight="1">
      <c r="C145" s="19"/>
    </row>
    <row r="146" ht="12.95" customHeight="1">
      <c r="C146" s="19"/>
    </row>
    <row r="147" ht="12.95" customHeight="1">
      <c r="C147" s="19"/>
    </row>
    <row r="148" ht="12.95" customHeight="1">
      <c r="C148" s="19"/>
    </row>
    <row r="149" ht="12.95" customHeight="1">
      <c r="C149" s="19"/>
    </row>
  </sheetData>
  <mergeCells count="34">
    <mergeCell ref="E26:G26"/>
    <mergeCell ref="B2:B3"/>
    <mergeCell ref="E2:E3"/>
    <mergeCell ref="F2:F3"/>
    <mergeCell ref="G2:G3"/>
    <mergeCell ref="E25:G25"/>
    <mergeCell ref="E27:G27"/>
    <mergeCell ref="E28:G28"/>
    <mergeCell ref="A30:A39"/>
    <mergeCell ref="A40:A49"/>
    <mergeCell ref="A50:A54"/>
    <mergeCell ref="E116:G116"/>
    <mergeCell ref="A118:A119"/>
    <mergeCell ref="E120:G120"/>
    <mergeCell ref="E123:G123"/>
    <mergeCell ref="E125:H125"/>
    <mergeCell ref="A5:A8"/>
    <mergeCell ref="A9:A22"/>
    <mergeCell ref="A23:A24"/>
    <mergeCell ref="A109:A110"/>
    <mergeCell ref="A111:A115"/>
    <mergeCell ref="A103:A108"/>
    <mergeCell ref="A58:A61"/>
    <mergeCell ref="A62:A83"/>
    <mergeCell ref="A84:A85"/>
    <mergeCell ref="A86:A93"/>
    <mergeCell ref="A94:A100"/>
    <mergeCell ref="A101:A102"/>
    <mergeCell ref="A55:A57"/>
    <mergeCell ref="E126:H126"/>
    <mergeCell ref="E127:H127"/>
    <mergeCell ref="E128:H128"/>
    <mergeCell ref="E129:H129"/>
    <mergeCell ref="E130:H130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25:D27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33">
    <cfRule type="expression" priority="22" dxfId="2" stopIfTrue="1">
      <formula>$J133="Z"</formula>
    </cfRule>
    <cfRule type="expression" priority="23" dxfId="1" stopIfTrue="1">
      <formula>$J133="T"</formula>
    </cfRule>
    <cfRule type="expression" priority="24" dxfId="0" stopIfTrue="1">
      <formula>$J133="Y"</formula>
    </cfRule>
  </conditionalFormatting>
  <conditionalFormatting sqref="H134">
    <cfRule type="expression" priority="19" dxfId="2" stopIfTrue="1">
      <formula>$J134="Z"</formula>
    </cfRule>
    <cfRule type="expression" priority="20" dxfId="1" stopIfTrue="1">
      <formula>$J134="T"</formula>
    </cfRule>
    <cfRule type="expression" priority="21" dxfId="0" stopIfTrue="1">
      <formula>$J134="Y"</formula>
    </cfRule>
  </conditionalFormatting>
  <conditionalFormatting sqref="H132">
    <cfRule type="expression" priority="16" dxfId="2" stopIfTrue="1">
      <formula>$J132="Z"</formula>
    </cfRule>
    <cfRule type="expression" priority="17" dxfId="1" stopIfTrue="1">
      <formula>$J132="T"</formula>
    </cfRule>
    <cfRule type="expression" priority="18" dxfId="0" stopIfTrue="1">
      <formula>$J132="Y"</formula>
    </cfRule>
  </conditionalFormatting>
  <conditionalFormatting sqref="H133">
    <cfRule type="expression" priority="13" dxfId="2" stopIfTrue="1">
      <formula>$J133="Z"</formula>
    </cfRule>
    <cfRule type="expression" priority="14" dxfId="1" stopIfTrue="1">
      <formula>$J133="T"</formula>
    </cfRule>
    <cfRule type="expression" priority="15" dxfId="0" stopIfTrue="1">
      <formula>$J133="Y"</formula>
    </cfRule>
  </conditionalFormatting>
  <conditionalFormatting sqref="H134">
    <cfRule type="expression" priority="10" dxfId="2" stopIfTrue="1">
      <formula>$J134="Z"</formula>
    </cfRule>
    <cfRule type="expression" priority="11" dxfId="1" stopIfTrue="1">
      <formula>$J134="T"</formula>
    </cfRule>
    <cfRule type="expression" priority="12" dxfId="0" stopIfTrue="1">
      <formula>$J134="Y"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2021-05-06T05:02:53Z</cp:lastPrinted>
  <dcterms:created xsi:type="dcterms:W3CDTF">2019-02-01T08:27:03Z</dcterms:created>
  <dcterms:modified xsi:type="dcterms:W3CDTF">2021-05-12T07:48:29Z</dcterms:modified>
  <cp:category/>
  <cp:version/>
  <cp:contentType/>
  <cp:contentStatus/>
</cp:coreProperties>
</file>