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RO č. 9 15.9.2021" sheetId="6" r:id="rId1"/>
  </sheets>
  <calcPr calcId="145621"/>
</workbook>
</file>

<file path=xl/calcChain.xml><?xml version="1.0" encoding="utf-8"?>
<calcChain xmlns="http://schemas.openxmlformats.org/spreadsheetml/2006/main">
  <c r="I88" i="6" l="1"/>
  <c r="J87" i="6"/>
  <c r="J86" i="6"/>
  <c r="J85" i="6"/>
  <c r="J84" i="6"/>
  <c r="H88" i="6"/>
  <c r="J77" i="6" l="1"/>
  <c r="I45" i="6"/>
  <c r="I44" i="6"/>
  <c r="J82" i="6" l="1"/>
  <c r="J81" i="6"/>
  <c r="J73" i="6"/>
  <c r="J69" i="6" l="1"/>
  <c r="H45" i="6"/>
  <c r="H44" i="6"/>
  <c r="J43" i="6" l="1"/>
  <c r="J42" i="6"/>
  <c r="J41" i="6"/>
  <c r="J40" i="6"/>
  <c r="J60" i="6" l="1"/>
  <c r="J59" i="6"/>
  <c r="J58" i="6"/>
  <c r="J57" i="6"/>
  <c r="J56" i="6"/>
  <c r="J55" i="6"/>
  <c r="J54" i="6"/>
  <c r="J51" i="6"/>
  <c r="J52" i="6"/>
  <c r="J53" i="6"/>
  <c r="J68" i="6" l="1"/>
  <c r="J67" i="6"/>
  <c r="J39" i="6" l="1"/>
  <c r="J38" i="6"/>
  <c r="J37" i="6"/>
  <c r="J62" i="6" l="1"/>
  <c r="J63" i="6"/>
  <c r="J64" i="6"/>
  <c r="J65" i="6"/>
  <c r="J99" i="6" l="1"/>
  <c r="J98" i="6"/>
  <c r="J97" i="6"/>
  <c r="J92" i="6"/>
  <c r="J80" i="6"/>
  <c r="J93" i="6"/>
  <c r="J94" i="6"/>
  <c r="J95" i="6"/>
  <c r="J96" i="6"/>
  <c r="J36" i="6"/>
  <c r="J35" i="6"/>
  <c r="I100" i="6" l="1"/>
  <c r="H100" i="6"/>
  <c r="J83" i="6" l="1"/>
  <c r="J76" i="6" l="1"/>
  <c r="J75" i="6"/>
  <c r="J74" i="6"/>
  <c r="J91" i="6"/>
  <c r="J72" i="6"/>
  <c r="J34" i="6"/>
  <c r="J33" i="6"/>
  <c r="J32" i="6"/>
  <c r="J31" i="6"/>
  <c r="J30" i="6"/>
  <c r="J29" i="6"/>
  <c r="J71" i="6" l="1"/>
  <c r="J70" i="6"/>
  <c r="J90" i="6" l="1"/>
  <c r="J100" i="6" s="1"/>
  <c r="J66" i="6"/>
  <c r="J61" i="6" l="1"/>
  <c r="J24" i="6" l="1"/>
  <c r="J23" i="6"/>
  <c r="J22" i="6"/>
  <c r="J21" i="6"/>
  <c r="J28" i="6" l="1"/>
  <c r="J27" i="6"/>
  <c r="J26" i="6"/>
  <c r="J49" i="6"/>
  <c r="J50" i="6"/>
  <c r="J78" i="6"/>
  <c r="J79" i="6"/>
  <c r="J88" i="6" l="1"/>
  <c r="J25" i="6"/>
  <c r="J18" i="6" l="1"/>
  <c r="J19" i="6"/>
  <c r="J20" i="6"/>
  <c r="J15" i="6" l="1"/>
  <c r="J16" i="6"/>
  <c r="J17" i="6"/>
  <c r="J12" i="6" l="1"/>
  <c r="J11" i="6"/>
  <c r="J10" i="6"/>
  <c r="J9" i="6"/>
  <c r="J8" i="6"/>
  <c r="J7" i="6"/>
  <c r="J6" i="6"/>
  <c r="J5" i="6"/>
  <c r="J13" i="6" l="1"/>
  <c r="J44" i="6" s="1"/>
  <c r="J14" i="6"/>
  <c r="J45" i="6" s="1"/>
  <c r="H115" i="6" l="1"/>
  <c r="H116" i="6" s="1"/>
  <c r="I105" i="6"/>
  <c r="I103" i="6"/>
  <c r="I110" i="6" s="1"/>
  <c r="I117" i="6" s="1"/>
  <c r="J117" i="6" s="1"/>
  <c r="J102" i="6"/>
  <c r="I114" i="6"/>
  <c r="J114" i="6" s="1"/>
  <c r="I106" i="6" l="1"/>
  <c r="J47" i="6"/>
  <c r="H47" i="6"/>
  <c r="I113" i="6"/>
  <c r="J113" i="6" s="1"/>
  <c r="J115" i="6" s="1"/>
  <c r="I112" i="6"/>
  <c r="I107" i="6"/>
  <c r="I47" i="6"/>
  <c r="I108" i="6" l="1"/>
  <c r="I109" i="6" s="1"/>
  <c r="I115" i="6"/>
  <c r="I116" i="6" s="1"/>
  <c r="J112" i="6"/>
  <c r="J116" i="6" s="1"/>
</calcChain>
</file>

<file path=xl/sharedStrings.xml><?xml version="1.0" encoding="utf-8"?>
<sst xmlns="http://schemas.openxmlformats.org/spreadsheetml/2006/main" count="302" uniqueCount="177">
  <si>
    <t>Poř.</t>
  </si>
  <si>
    <t xml:space="preserve"> </t>
  </si>
  <si>
    <t>Účel.</t>
  </si>
  <si>
    <t>§</t>
  </si>
  <si>
    <t>Pol.</t>
  </si>
  <si>
    <t>Org.</t>
  </si>
  <si>
    <t xml:space="preserve">Platný </t>
  </si>
  <si>
    <t>RO</t>
  </si>
  <si>
    <t>Nový</t>
  </si>
  <si>
    <t>čís.</t>
  </si>
  <si>
    <t>znak</t>
  </si>
  <si>
    <t>rozpočet</t>
  </si>
  <si>
    <t xml:space="preserve">A) Změny příjmů a jejich použití </t>
  </si>
  <si>
    <t>1.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</si>
  <si>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</si>
  <si>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</si>
  <si>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</si>
  <si>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</si>
  <si>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</si>
  <si>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</si>
  <si>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</si>
  <si>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</si>
  <si>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</si>
  <si>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</si>
  <si>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</si>
  <si>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</si>
  <si>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</si>
  <si>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</si>
  <si>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Finance</t>
  </si>
  <si>
    <t>Rekapitulace Rozpočtového opatření</t>
  </si>
  <si>
    <t>D) Změny ve financování</t>
  </si>
  <si>
    <t>Financování saldo</t>
  </si>
  <si>
    <t>P= příjmy   V= výdaje   NZ= nově zařazeno do R2021</t>
  </si>
  <si>
    <t>Rekapitulace celkového rozpočtu města na rok 2021 včetně RO</t>
  </si>
  <si>
    <t>Celkové výdaje (BV+I)</t>
  </si>
  <si>
    <t>NZ</t>
  </si>
  <si>
    <t>0359</t>
  </si>
  <si>
    <t>2.</t>
  </si>
  <si>
    <t>3.</t>
  </si>
  <si>
    <t>4.</t>
  </si>
  <si>
    <t>5.</t>
  </si>
  <si>
    <t>6.</t>
  </si>
  <si>
    <t>0470</t>
  </si>
  <si>
    <t>0450</t>
  </si>
  <si>
    <t>0452</t>
  </si>
  <si>
    <t>0480</t>
  </si>
  <si>
    <t>0482</t>
  </si>
  <si>
    <t>0481</t>
  </si>
  <si>
    <t>0483</t>
  </si>
  <si>
    <t>103533063</t>
  </si>
  <si>
    <t>103133063</t>
  </si>
  <si>
    <t>00100</t>
  </si>
  <si>
    <t xml:space="preserve">Rozpočtové opatření č. 9/2021 - září  (údaje v tis. Kč) </t>
  </si>
  <si>
    <t>č. 9</t>
  </si>
  <si>
    <t>Otrokovice 15.9.2021</t>
  </si>
  <si>
    <t>0518</t>
  </si>
  <si>
    <t>0803</t>
  </si>
  <si>
    <t>0612</t>
  </si>
  <si>
    <t>00120</t>
  </si>
  <si>
    <t>OŠK Neinv. dotace pro Kaboo Agency s.r.o., IČ 03625630, na akci Stetson and Bourbon</t>
  </si>
  <si>
    <t>0445</t>
  </si>
  <si>
    <t>SOC SPOD platy zam. v pracovním poměru snížení</t>
  </si>
  <si>
    <t>SOC SPOD sociální zabezpečení snížení</t>
  </si>
  <si>
    <t>SOC SPOD zdravotní pojištění snížení</t>
  </si>
  <si>
    <t>SOC SPOD teplo zvýšení</t>
  </si>
  <si>
    <t>SOC SPOD elektrická energie - zvýšení</t>
  </si>
  <si>
    <t>98071</t>
  </si>
  <si>
    <t>1280</t>
  </si>
  <si>
    <t>0328</t>
  </si>
  <si>
    <t>SOC KD Trávníky zavedení nové pol. 5137 DHDM</t>
  </si>
  <si>
    <t>SOC KD Trávníky věcné dary - přesun na pol. 5137</t>
  </si>
  <si>
    <t>SOC KD Trávníky léky a zdravotnický materiál - přesun na pol. 5137</t>
  </si>
  <si>
    <t>1244</t>
  </si>
  <si>
    <t>0503</t>
  </si>
  <si>
    <t>0169</t>
  </si>
  <si>
    <t>OŠK Záštita ST</t>
  </si>
  <si>
    <t>OŠK Fin. dar v oblasti sportu</t>
  </si>
  <si>
    <t>OŠK Fin. dar Fotoklubu Beseda</t>
  </si>
  <si>
    <t>OŠK Fin. dar Publicity, s.r.o. v souv. s akcí Stavba roku</t>
  </si>
  <si>
    <t>0358</t>
  </si>
  <si>
    <t>0794</t>
  </si>
  <si>
    <t>0161</t>
  </si>
  <si>
    <t>0615</t>
  </si>
  <si>
    <t>OMP Odstranění starých zátěží - přesun na org. 0615</t>
  </si>
  <si>
    <t>OMP Odstranění starých zátěží - přesun na org. 1120 ýměna výloh na ul. Tylova</t>
  </si>
  <si>
    <t>OMP Výkup pozemků - přesun na org. 1120 ýměna výloh na ul. Tylova</t>
  </si>
  <si>
    <t>8615</t>
  </si>
  <si>
    <t>KRŘ Krizové řízení, nákup služeb, přesun na org. 0794 HZK ZK profesionální část</t>
  </si>
  <si>
    <t>OMP NP opravy - přesun na org. 1120 ýměna výloh na ul. Tylova</t>
  </si>
  <si>
    <t>0700</t>
  </si>
  <si>
    <t>OMP NP konzultace, poradenství - přesun na org. 1120 ýměna výloh na ul. Tylova</t>
  </si>
  <si>
    <t>OMP ARTEX opravy - přesun na org. 1120 ýměna výloh na ul. Tylova</t>
  </si>
  <si>
    <t>7192</t>
  </si>
  <si>
    <t>OMP Městské byty, opravy - přesun na org. 1120 ýměna výloh na ul. Tylova</t>
  </si>
  <si>
    <t>0200</t>
  </si>
  <si>
    <t>OMP + ORM Rozšíření ul. Čechova, přesun na org. 1120 výměna výloh na ul. Tylova</t>
  </si>
  <si>
    <t>ORM SV obchvat přivaděč, přesun na org. 6264 Význ. opravy vozovek (K. Čapka)</t>
  </si>
  <si>
    <t>2157</t>
  </si>
  <si>
    <t>6126</t>
  </si>
  <si>
    <t>ORM Oprava lávek přes Dřevnici, přesun na org. 6264 Význ. opravy vozovek (K. Čapka)</t>
  </si>
  <si>
    <t>6264</t>
  </si>
  <si>
    <t>ORM Významné opravy vozovek (K. Čapka)</t>
  </si>
  <si>
    <t>2291</t>
  </si>
  <si>
    <t>2292</t>
  </si>
  <si>
    <t>ORM Oprava chodníků Střed, Újezdy, přesun na opravu chodníků na Baťově org. 2290</t>
  </si>
  <si>
    <t>ORM Oprava chodníků trávníky, Přednádraží, přesun na opravu chodníků na Baťově org. 2290</t>
  </si>
  <si>
    <t>ORM Oprava chodníků na Baťově, zvýšení</t>
  </si>
  <si>
    <t>ORM Polní cesty a PEO v k.ú. Kvítkovice</t>
  </si>
  <si>
    <t>8269</t>
  </si>
  <si>
    <t>2303</t>
  </si>
  <si>
    <t>ORM ROŠ opevnění břehů, zvýšení</t>
  </si>
  <si>
    <t>2304</t>
  </si>
  <si>
    <t>ORM ROŠ zvýšení dostupnosti - nové trasy pro pěší, zvýšení</t>
  </si>
  <si>
    <t>6215</t>
  </si>
  <si>
    <t>ORM Rozšíření hřbitova, zvýšení kapacity, zvýšení</t>
  </si>
  <si>
    <t>2151</t>
  </si>
  <si>
    <t>ORM Freetimezóna Trávníky, zvýšení</t>
  </si>
  <si>
    <t>OMP Výměna výloh na ul. Tylova (ČP)</t>
  </si>
  <si>
    <t>OMP Právní poradenství Vak + JUDr. Baťková</t>
  </si>
  <si>
    <t>0510</t>
  </si>
  <si>
    <t>7.</t>
  </si>
  <si>
    <t>TEHOS SA Trávníky, opravy, přesun na opravy na ROŠ</t>
  </si>
  <si>
    <t>TEHOS ROŠ opravy zvýšení, nátěr mol</t>
  </si>
  <si>
    <t>TEHOS SH, opravy, přesun na opravy MK</t>
  </si>
  <si>
    <t>0720</t>
  </si>
  <si>
    <t>0325</t>
  </si>
  <si>
    <t>0604</t>
  </si>
  <si>
    <t>0608</t>
  </si>
  <si>
    <t>Příjem nein. dotace od ZK pro SENIOR (DS) - dofinancování poskytovatelů SSL - P</t>
  </si>
  <si>
    <t>Transfer nein. dotace od ZK pro SENIOR (DS) - dofinancování poskytovatelů SSL - V</t>
  </si>
  <si>
    <t>Příjem nein. dotace od ZK pro SENIOR (odleh. sl.) - dofinancování poskytovatelů SSL - P</t>
  </si>
  <si>
    <t xml:space="preserve">Transfer nein. dotace od ZK pro SENIOR (odleh. sl.)  - dofinancování poskytovatelů SSL - V </t>
  </si>
  <si>
    <t>Příjem nein. dotace od ZK pro SENIOR (DZR) - dofinancování poskytovatelů SSL - P</t>
  </si>
  <si>
    <t>Transfer nein. dotace od ZK pro SENIOR (DZR) - dofinancování poskytovatelů SSL - V</t>
  </si>
  <si>
    <t xml:space="preserve">Transfer nein. dotace od ZK pro SENIOR (odleh. sl.)  - dofinancování poskytovatelů SSL - V  </t>
  </si>
  <si>
    <t>Příjem nein. dotace od ZK pro SENIOR (denní st.) - dofinancování poskytovatelů SSL - P</t>
  </si>
  <si>
    <t xml:space="preserve">Transfer nein. dotace od ZK pro SENIOR (denní st.)  - dofinancování poskytovatelů SSL - V </t>
  </si>
  <si>
    <t>Příjem nein. dotace od ZK pro SENIOR (pečov. sl.) - dofinancování poskytovatelů SSL - P</t>
  </si>
  <si>
    <t xml:space="preserve">Transfer nein. dotace od ZK pro SENIOR (pečov. sl.)  - dofinancování poskytovatelů SSL - V </t>
  </si>
  <si>
    <t>Příjem nein. dot. MŠMT OP VVV na realizaci projektu - podíl EU - P</t>
  </si>
  <si>
    <t>Transfer nein. dot. MŠMT OP VVV na realizaci projektu - podíl EU - V</t>
  </si>
  <si>
    <t>Příjem nein. dot. MŠMT OP VVV na realizaci projektu - podíl SR - P</t>
  </si>
  <si>
    <t>Transfer nein. dot. MŠMT OP VVV na realizaci projektu - podíl SR - V</t>
  </si>
  <si>
    <t>Příjem neinv. dotace z VPS na výdaje spojené s volbami do PS 8. a 9.10.2021 - P</t>
  </si>
  <si>
    <t>Příjem nein. dot. od ZK na zajištění výuky dopr. výchovy, opravy, … na dopr. hř. v Otr. - P</t>
  </si>
  <si>
    <t>Transfer nein. dot. od ZK na zajištění výuky dopr. výchovy, opravy, … na dopr. hř. v Otr. - V</t>
  </si>
  <si>
    <t>Volby do PS 2021 - výdaje na mzdy - V</t>
  </si>
  <si>
    <t>Volby do PS 2021 - ostatní platy - V</t>
  </si>
  <si>
    <t>Volby do PS 2021 - OOV - V</t>
  </si>
  <si>
    <t>Volby do PS 2021 - sociální zabezpečení - V</t>
  </si>
  <si>
    <t>Volby do PS 2021 - zdravotní pojištění - V</t>
  </si>
  <si>
    <t>Volby do PS 2021 - pov. pojištění hrazené zaměstnavatelem - V</t>
  </si>
  <si>
    <t>Volby do PS 2021 - DHDM - V</t>
  </si>
  <si>
    <t>Volby do PS 2021 - nákup materiálu j.n. - V</t>
  </si>
  <si>
    <t>Volby do PS 2021 - služby pošt - V</t>
  </si>
  <si>
    <t>Volby do PS 2021 - nájemné - V</t>
  </si>
  <si>
    <t>Volby do PS 2021 - nákup služeb - V</t>
  </si>
  <si>
    <t>Fond zaměstnavatele - podpora zdravého životního stylu - V</t>
  </si>
  <si>
    <t>Volby do PS 2021 - občerstvení do volebních místností  - V</t>
  </si>
  <si>
    <t>Volby do PS 2021 - doručení stravenek - V</t>
  </si>
  <si>
    <t>Příjem nein. dot. pro ZŠ Mánesova MŠMT OP VVV na realizaci projektu - podíl EU, P</t>
  </si>
  <si>
    <t>Transfer nein. dot. pro ZŠ Mánesova MŠMT OP VVV na realizaci projektu - podíl EU, V</t>
  </si>
  <si>
    <t>Příjem nein. dot. pro ZŠ Mánesova MŠMT OP VVV na realizaci projektu - podíl SR, P</t>
  </si>
  <si>
    <t>Transfer nein. dot. pro ZŠ Mánesova MŠMT OP VVV na realizaci projektu - podíl SR, V</t>
  </si>
  <si>
    <t>ORM Laziště ZTV, přesun na org. 2297 Freetimezóna Trávníky</t>
  </si>
  <si>
    <t>OŠK Zájmová činnost v kultuře - přesun na Kaboo Agency s.r.o. dle us. RMO/5/18/21</t>
  </si>
  <si>
    <t>OŠK Změna struktury výdajů u akce Porada ředitelů ORP - OOV</t>
  </si>
  <si>
    <t>OŠK Změna struktury výdajů u akce Porada ředitelů ORP - školení</t>
  </si>
  <si>
    <t>OŠK Změna struktury výdajů u akce Porada ředitelů ORP - nájemné</t>
  </si>
  <si>
    <t>OŠK Změna struktury výdajů u akce Porada ředitelů ORP - nákup služeb</t>
  </si>
  <si>
    <t>OŠK Záštita ST - přesun na fin. dar v oblasti sportu</t>
  </si>
  <si>
    <t>OŠK Záštita ST - přesun na fin. dar pro Fotoklub Beseda</t>
  </si>
  <si>
    <t>2290</t>
  </si>
  <si>
    <t>TEHOS MK opravy, zvýšení, nátěr oplocení</t>
  </si>
  <si>
    <t>KRŘ Elektron. defibrilátor pro HZS ZK, stanice Otrokovice, IČ 70887306</t>
  </si>
  <si>
    <t>ORM Zvýšení kapacity parkoviště u Polikliniky, zvýšení</t>
  </si>
  <si>
    <t>Příloha k us. č. RMO/30/19/21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</si>
</sst>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148">
    <xf numFmtId="0" fontId="0" fillId="0" borderId="0" xfId="0"/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right"/>
    </xf>
    <xf numFmtId="4" fontId="3" fillId="0" borderId="5" xfId="0" applyNumberFormat="1" applyFont="1" applyFill="1" applyBorder="1" applyAlignment="1">
      <alignment horizontal="right"/>
    </xf>
    <xf numFmtId="0" fontId="3" fillId="0" borderId="0" xfId="0" applyFont="1" applyFill="1"/>
    <xf numFmtId="4" fontId="2" fillId="0" borderId="5" xfId="0" applyNumberFormat="1" applyFont="1" applyFill="1" applyBorder="1"/>
    <xf numFmtId="49" fontId="2" fillId="0" borderId="5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0" xfId="0" applyFill="1"/>
    <xf numFmtId="0" fontId="2" fillId="0" borderId="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" fillId="0" borderId="6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0" borderId="6" xfId="0" applyNumberFormat="1" applyFont="1" applyFill="1" applyBorder="1"/>
    <xf numFmtId="4" fontId="3" fillId="0" borderId="6" xfId="0" applyNumberFormat="1" applyFont="1" applyFill="1" applyBorder="1"/>
    <xf numFmtId="0" fontId="3" fillId="0" borderId="0" xfId="0" applyFont="1" applyFill="1" applyAlignment="1">
      <alignment horizontal="center"/>
    </xf>
    <xf numFmtId="14" fontId="3" fillId="0" borderId="0" xfId="0" applyNumberFormat="1" applyFont="1" applyFill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5" xfId="0" applyFont="1" applyFill="1" applyBorder="1"/>
    <xf numFmtId="0" fontId="0" fillId="0" borderId="0" xfId="0" applyFill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4" fontId="7" fillId="0" borderId="0" xfId="0" applyNumberFormat="1" applyFont="1" applyFill="1" applyAlignment="1">
      <alignment horizontal="right"/>
    </xf>
    <xf numFmtId="0" fontId="7" fillId="0" borderId="0" xfId="0" applyFont="1" applyFill="1" applyAlignment="1"/>
    <xf numFmtId="14" fontId="7" fillId="0" borderId="13" xfId="0" applyNumberFormat="1" applyFont="1" applyFill="1" applyBorder="1" applyAlignment="1"/>
    <xf numFmtId="4" fontId="2" fillId="0" borderId="7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9" xfId="0" applyNumberFormat="1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" fontId="3" fillId="3" borderId="5" xfId="0" applyNumberFormat="1" applyFont="1" applyFill="1" applyBorder="1" applyAlignment="1">
      <alignment horizontal="right" vertical="center"/>
    </xf>
    <xf numFmtId="4" fontId="2" fillId="3" borderId="5" xfId="0" applyNumberFormat="1" applyFont="1" applyFill="1" applyBorder="1" applyAlignment="1">
      <alignment horizontal="right" vertical="center"/>
    </xf>
    <xf numFmtId="4" fontId="3" fillId="3" borderId="5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top"/>
    </xf>
    <xf numFmtId="0" fontId="8" fillId="0" borderId="2" xfId="0" applyFont="1" applyFill="1" applyBorder="1" applyAlignment="1">
      <alignment horizontal="left" vertical="top"/>
    </xf>
    <xf numFmtId="0" fontId="8" fillId="3" borderId="2" xfId="0" applyFont="1" applyFill="1" applyBorder="1" applyAlignment="1">
      <alignment horizontal="left" vertical="top"/>
    </xf>
    <xf numFmtId="49" fontId="3" fillId="3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4" fontId="0" fillId="0" borderId="0" xfId="0" applyNumberFormat="1" applyFill="1"/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right" vertical="center"/>
    </xf>
    <xf numFmtId="4" fontId="2" fillId="3" borderId="2" xfId="0" applyNumberFormat="1" applyFont="1" applyFill="1" applyBorder="1" applyAlignment="1">
      <alignment horizontal="right" vertical="center"/>
    </xf>
    <xf numFmtId="4" fontId="3" fillId="3" borderId="2" xfId="0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5" xfId="0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/>
    </xf>
    <xf numFmtId="16" fontId="3" fillId="0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6" fontId="3" fillId="0" borderId="15" xfId="0" applyNumberFormat="1" applyFont="1" applyFill="1" applyBorder="1" applyAlignment="1">
      <alignment horizontal="center" vertical="center"/>
    </xf>
  </cellXfs>
  <cellStyles count="3">
    <cellStyle name="Normální" xfId="0" builtinId="0"/>
    <cellStyle name="Normální 10" xfId="1"/>
    <cellStyle name="normální 2" xfId="2"/>
  </cellStyles>
  <dxfs count="9"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FF9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tabSelected="1" topLeftCell="A49" zoomScale="110" zoomScaleNormal="110" workbookViewId="0">
      <selection activeCell="I85" sqref="I85"/>
    </sheetView>
  </sheetViews>
  <sheetFormatPr defaultRowHeight="15" x14ac:dyDescent="0.25"/>
  <cols>
    <col min="1" max="1" width="4" style="13" customWidth="1"/>
    <col min="2" max="2" width="75.5703125" style="13" customWidth="1"/>
    <col min="3" max="3" width="3" style="37" customWidth="1"/>
    <col min="4" max="4" width="9.5703125" style="13" customWidth="1"/>
    <col min="5" max="5" width="5.7109375" style="13" customWidth="1"/>
    <col min="6" max="6" width="7.7109375" style="13" customWidth="1"/>
    <col min="7" max="7" width="6.85546875" style="13" customWidth="1"/>
    <col min="8" max="8" width="10.5703125" style="13" customWidth="1"/>
    <col min="9" max="9" width="9" style="13" customWidth="1"/>
    <col min="10" max="10" width="10.28515625" style="13" customWidth="1"/>
    <col min="11" max="11" width="9.140625" style="13"/>
    <col min="12" max="12" width="3.7109375" style="13" customWidth="1"/>
    <col min="13" max="13" width="14.140625" style="13" customWidth="1"/>
    <col min="14" max="16384" width="9.140625" style="13"/>
  </cols>
  <sheetData>
    <row r="1" spans="1:10" ht="16.5" customHeight="1" x14ac:dyDescent="0.25">
      <c r="A1" s="10" t="s">
        <v>52</v>
      </c>
      <c r="B1" s="11"/>
      <c r="C1" s="12"/>
      <c r="D1" s="12"/>
      <c r="E1" s="7"/>
      <c r="F1" s="7"/>
      <c r="G1" s="7"/>
      <c r="H1" s="11" t="s">
        <v>176</v>
      </c>
      <c r="I1" s="11"/>
      <c r="J1" s="10"/>
    </row>
    <row r="2" spans="1:10" ht="12.95" customHeight="1" x14ac:dyDescent="0.25">
      <c r="A2" s="34" t="s">
        <v>0</v>
      </c>
      <c r="B2" s="142" t="s">
        <v>1</v>
      </c>
      <c r="C2" s="145" t="s">
        <v>35</v>
      </c>
      <c r="D2" s="34" t="s">
        <v>2</v>
      </c>
      <c r="E2" s="142" t="s">
        <v>3</v>
      </c>
      <c r="F2" s="142" t="s">
        <v>4</v>
      </c>
      <c r="G2" s="142" t="s">
        <v>5</v>
      </c>
      <c r="H2" s="34" t="s">
        <v>6</v>
      </c>
      <c r="I2" s="34" t="s">
        <v>7</v>
      </c>
      <c r="J2" s="34" t="s">
        <v>8</v>
      </c>
    </row>
    <row r="3" spans="1:10" ht="12.95" customHeight="1" x14ac:dyDescent="0.25">
      <c r="A3" s="35" t="s">
        <v>9</v>
      </c>
      <c r="B3" s="143"/>
      <c r="C3" s="146"/>
      <c r="D3" s="35" t="s">
        <v>10</v>
      </c>
      <c r="E3" s="143"/>
      <c r="F3" s="143"/>
      <c r="G3" s="143"/>
      <c r="H3" s="35" t="s">
        <v>11</v>
      </c>
      <c r="I3" s="35" t="s">
        <v>53</v>
      </c>
      <c r="J3" s="35" t="s">
        <v>11</v>
      </c>
    </row>
    <row r="4" spans="1:10" ht="12.95" customHeight="1" x14ac:dyDescent="0.25">
      <c r="A4" s="14" t="s">
        <v>12</v>
      </c>
      <c r="B4" s="1"/>
      <c r="C4" s="2"/>
      <c r="D4" s="2"/>
      <c r="E4" s="2"/>
      <c r="F4" s="2"/>
      <c r="G4" s="2"/>
      <c r="H4" s="2"/>
      <c r="I4" s="3"/>
      <c r="J4" s="4"/>
    </row>
    <row r="5" spans="1:10" ht="12.95" customHeight="1" x14ac:dyDescent="0.25">
      <c r="A5" s="140" t="s">
        <v>13</v>
      </c>
      <c r="B5" s="96" t="s">
        <v>128</v>
      </c>
      <c r="C5" s="79" t="s">
        <v>35</v>
      </c>
      <c r="D5" s="80" t="s">
        <v>51</v>
      </c>
      <c r="E5" s="81"/>
      <c r="F5" s="81">
        <v>4122</v>
      </c>
      <c r="G5" s="80" t="s">
        <v>45</v>
      </c>
      <c r="H5" s="82">
        <v>0</v>
      </c>
      <c r="I5" s="83">
        <v>426.8</v>
      </c>
      <c r="J5" s="84">
        <f t="shared" ref="J5:J12" si="0">H5+I5</f>
        <v>426.8</v>
      </c>
    </row>
    <row r="6" spans="1:10" ht="12.95" customHeight="1" x14ac:dyDescent="0.25">
      <c r="A6" s="147"/>
      <c r="B6" s="96" t="s">
        <v>129</v>
      </c>
      <c r="C6" s="79" t="s">
        <v>35</v>
      </c>
      <c r="D6" s="80" t="s">
        <v>51</v>
      </c>
      <c r="E6" s="81">
        <v>4350</v>
      </c>
      <c r="F6" s="81">
        <v>5336</v>
      </c>
      <c r="G6" s="80" t="s">
        <v>45</v>
      </c>
      <c r="H6" s="82">
        <v>0</v>
      </c>
      <c r="I6" s="83">
        <v>426.8</v>
      </c>
      <c r="J6" s="84">
        <f t="shared" si="0"/>
        <v>426.8</v>
      </c>
    </row>
    <row r="7" spans="1:10" ht="12.95" customHeight="1" x14ac:dyDescent="0.25">
      <c r="A7" s="147"/>
      <c r="B7" s="96" t="s">
        <v>128</v>
      </c>
      <c r="C7" s="79" t="s">
        <v>35</v>
      </c>
      <c r="D7" s="80" t="s">
        <v>51</v>
      </c>
      <c r="E7" s="81"/>
      <c r="F7" s="81">
        <v>4122</v>
      </c>
      <c r="G7" s="80" t="s">
        <v>43</v>
      </c>
      <c r="H7" s="82">
        <v>0</v>
      </c>
      <c r="I7" s="83">
        <v>553.29999999999995</v>
      </c>
      <c r="J7" s="84">
        <f t="shared" si="0"/>
        <v>553.29999999999995</v>
      </c>
    </row>
    <row r="8" spans="1:10" ht="12.95" customHeight="1" x14ac:dyDescent="0.25">
      <c r="A8" s="147"/>
      <c r="B8" s="96" t="s">
        <v>129</v>
      </c>
      <c r="C8" s="79" t="s">
        <v>35</v>
      </c>
      <c r="D8" s="80" t="s">
        <v>51</v>
      </c>
      <c r="E8" s="81">
        <v>4350</v>
      </c>
      <c r="F8" s="81">
        <v>5336</v>
      </c>
      <c r="G8" s="80" t="s">
        <v>43</v>
      </c>
      <c r="H8" s="82">
        <v>0</v>
      </c>
      <c r="I8" s="83">
        <v>553.29999999999995</v>
      </c>
      <c r="J8" s="84">
        <f t="shared" si="0"/>
        <v>553.29999999999995</v>
      </c>
    </row>
    <row r="9" spans="1:10" ht="12.95" customHeight="1" x14ac:dyDescent="0.25">
      <c r="A9" s="147"/>
      <c r="B9" s="96" t="s">
        <v>130</v>
      </c>
      <c r="C9" s="79" t="s">
        <v>35</v>
      </c>
      <c r="D9" s="80" t="s">
        <v>51</v>
      </c>
      <c r="E9" s="81"/>
      <c r="F9" s="81">
        <v>4122</v>
      </c>
      <c r="G9" s="80" t="s">
        <v>44</v>
      </c>
      <c r="H9" s="82">
        <v>0</v>
      </c>
      <c r="I9" s="83">
        <v>27.1</v>
      </c>
      <c r="J9" s="84">
        <f t="shared" si="0"/>
        <v>27.1</v>
      </c>
    </row>
    <row r="10" spans="1:10" ht="12.95" customHeight="1" x14ac:dyDescent="0.25">
      <c r="A10" s="147"/>
      <c r="B10" s="96" t="s">
        <v>131</v>
      </c>
      <c r="C10" s="79" t="s">
        <v>35</v>
      </c>
      <c r="D10" s="80" t="s">
        <v>51</v>
      </c>
      <c r="E10" s="81">
        <v>4359</v>
      </c>
      <c r="F10" s="81">
        <v>5336</v>
      </c>
      <c r="G10" s="80" t="s">
        <v>44</v>
      </c>
      <c r="H10" s="82">
        <v>0</v>
      </c>
      <c r="I10" s="83">
        <v>27.1</v>
      </c>
      <c r="J10" s="84">
        <f t="shared" si="0"/>
        <v>27.1</v>
      </c>
    </row>
    <row r="11" spans="1:10" ht="12.95" customHeight="1" x14ac:dyDescent="0.25">
      <c r="A11" s="147"/>
      <c r="B11" s="96" t="s">
        <v>132</v>
      </c>
      <c r="C11" s="79" t="s">
        <v>35</v>
      </c>
      <c r="D11" s="80" t="s">
        <v>51</v>
      </c>
      <c r="E11" s="81"/>
      <c r="F11" s="81">
        <v>4122</v>
      </c>
      <c r="G11" s="80" t="s">
        <v>47</v>
      </c>
      <c r="H11" s="82">
        <v>0</v>
      </c>
      <c r="I11" s="83">
        <v>139.6</v>
      </c>
      <c r="J11" s="84">
        <f t="shared" si="0"/>
        <v>139.6</v>
      </c>
    </row>
    <row r="12" spans="1:10" ht="12.95" customHeight="1" x14ac:dyDescent="0.25">
      <c r="A12" s="147"/>
      <c r="B12" s="96" t="s">
        <v>133</v>
      </c>
      <c r="C12" s="79" t="s">
        <v>35</v>
      </c>
      <c r="D12" s="80" t="s">
        <v>51</v>
      </c>
      <c r="E12" s="81">
        <v>4357</v>
      </c>
      <c r="F12" s="81">
        <v>5336</v>
      </c>
      <c r="G12" s="80" t="s">
        <v>47</v>
      </c>
      <c r="H12" s="82">
        <v>0</v>
      </c>
      <c r="I12" s="83">
        <v>139.6</v>
      </c>
      <c r="J12" s="84">
        <f t="shared" si="0"/>
        <v>139.6</v>
      </c>
    </row>
    <row r="13" spans="1:10" ht="12.95" customHeight="1" x14ac:dyDescent="0.25">
      <c r="A13" s="147"/>
      <c r="B13" s="96" t="s">
        <v>130</v>
      </c>
      <c r="C13" s="79" t="s">
        <v>35</v>
      </c>
      <c r="D13" s="80" t="s">
        <v>51</v>
      </c>
      <c r="E13" s="81"/>
      <c r="F13" s="81">
        <v>4122</v>
      </c>
      <c r="G13" s="80" t="s">
        <v>46</v>
      </c>
      <c r="H13" s="82">
        <v>0</v>
      </c>
      <c r="I13" s="83">
        <v>27.1</v>
      </c>
      <c r="J13" s="84">
        <f t="shared" ref="J13:J39" si="1">H13+I13</f>
        <v>27.1</v>
      </c>
    </row>
    <row r="14" spans="1:10" ht="12.95" customHeight="1" x14ac:dyDescent="0.25">
      <c r="A14" s="141"/>
      <c r="B14" s="96" t="s">
        <v>134</v>
      </c>
      <c r="C14" s="79" t="s">
        <v>35</v>
      </c>
      <c r="D14" s="80" t="s">
        <v>51</v>
      </c>
      <c r="E14" s="81">
        <v>4359</v>
      </c>
      <c r="F14" s="81">
        <v>5336</v>
      </c>
      <c r="G14" s="80" t="s">
        <v>46</v>
      </c>
      <c r="H14" s="82">
        <v>0</v>
      </c>
      <c r="I14" s="83">
        <v>27.1</v>
      </c>
      <c r="J14" s="84">
        <f t="shared" si="1"/>
        <v>27.1</v>
      </c>
    </row>
    <row r="15" spans="1:10" ht="12.95" customHeight="1" x14ac:dyDescent="0.25">
      <c r="A15" s="140" t="s">
        <v>37</v>
      </c>
      <c r="B15" s="96" t="s">
        <v>135</v>
      </c>
      <c r="C15" s="79" t="s">
        <v>35</v>
      </c>
      <c r="D15" s="80" t="s">
        <v>51</v>
      </c>
      <c r="E15" s="81"/>
      <c r="F15" s="81">
        <v>4122</v>
      </c>
      <c r="G15" s="80" t="s">
        <v>48</v>
      </c>
      <c r="H15" s="82">
        <v>0</v>
      </c>
      <c r="I15" s="83">
        <v>59.2</v>
      </c>
      <c r="J15" s="84">
        <f t="shared" si="1"/>
        <v>59.2</v>
      </c>
    </row>
    <row r="16" spans="1:10" ht="12.95" customHeight="1" x14ac:dyDescent="0.25">
      <c r="A16" s="147"/>
      <c r="B16" s="96" t="s">
        <v>136</v>
      </c>
      <c r="C16" s="79" t="s">
        <v>35</v>
      </c>
      <c r="D16" s="80" t="s">
        <v>51</v>
      </c>
      <c r="E16" s="81">
        <v>4356</v>
      </c>
      <c r="F16" s="81">
        <v>5336</v>
      </c>
      <c r="G16" s="80" t="s">
        <v>48</v>
      </c>
      <c r="H16" s="82">
        <v>0</v>
      </c>
      <c r="I16" s="83">
        <v>59.2</v>
      </c>
      <c r="J16" s="84">
        <f t="shared" si="1"/>
        <v>59.2</v>
      </c>
    </row>
    <row r="17" spans="1:13" ht="12.95" customHeight="1" x14ac:dyDescent="0.25">
      <c r="A17" s="147"/>
      <c r="B17" s="96" t="s">
        <v>137</v>
      </c>
      <c r="C17" s="79" t="s">
        <v>35</v>
      </c>
      <c r="D17" s="85" t="s">
        <v>51</v>
      </c>
      <c r="E17" s="86"/>
      <c r="F17" s="86">
        <v>4122</v>
      </c>
      <c r="G17" s="85" t="s">
        <v>42</v>
      </c>
      <c r="H17" s="87">
        <v>0</v>
      </c>
      <c r="I17" s="88">
        <v>292.2</v>
      </c>
      <c r="J17" s="89">
        <f t="shared" si="1"/>
        <v>292.2</v>
      </c>
    </row>
    <row r="18" spans="1:13" ht="12.95" customHeight="1" x14ac:dyDescent="0.25">
      <c r="A18" s="147"/>
      <c r="B18" s="96" t="s">
        <v>138</v>
      </c>
      <c r="C18" s="79" t="s">
        <v>35</v>
      </c>
      <c r="D18" s="80" t="s">
        <v>51</v>
      </c>
      <c r="E18" s="81">
        <v>4351</v>
      </c>
      <c r="F18" s="81">
        <v>5336</v>
      </c>
      <c r="G18" s="80" t="s">
        <v>42</v>
      </c>
      <c r="H18" s="82">
        <v>0</v>
      </c>
      <c r="I18" s="83">
        <v>292.2</v>
      </c>
      <c r="J18" s="84">
        <f t="shared" si="1"/>
        <v>292.2</v>
      </c>
    </row>
    <row r="19" spans="1:13" ht="12.95" customHeight="1" x14ac:dyDescent="0.25">
      <c r="A19" s="140" t="s">
        <v>38</v>
      </c>
      <c r="B19" s="78" t="s">
        <v>139</v>
      </c>
      <c r="C19" s="79" t="s">
        <v>35</v>
      </c>
      <c r="D19" s="80" t="s">
        <v>49</v>
      </c>
      <c r="E19" s="81"/>
      <c r="F19" s="81">
        <v>4116</v>
      </c>
      <c r="G19" s="80" t="s">
        <v>36</v>
      </c>
      <c r="H19" s="82">
        <v>0</v>
      </c>
      <c r="I19" s="83">
        <v>697.6</v>
      </c>
      <c r="J19" s="107">
        <f t="shared" si="1"/>
        <v>697.6</v>
      </c>
    </row>
    <row r="20" spans="1:13" ht="12.95" customHeight="1" x14ac:dyDescent="0.25">
      <c r="A20" s="147"/>
      <c r="B20" s="78" t="s">
        <v>140</v>
      </c>
      <c r="C20" s="79" t="s">
        <v>35</v>
      </c>
      <c r="D20" s="97" t="s">
        <v>49</v>
      </c>
      <c r="E20" s="104">
        <v>3113</v>
      </c>
      <c r="F20" s="104">
        <v>5336</v>
      </c>
      <c r="G20" s="97" t="s">
        <v>36</v>
      </c>
      <c r="H20" s="105">
        <v>0</v>
      </c>
      <c r="I20" s="106">
        <v>697.6</v>
      </c>
      <c r="J20" s="107">
        <f t="shared" si="1"/>
        <v>697.6</v>
      </c>
      <c r="K20" s="100"/>
    </row>
    <row r="21" spans="1:13" ht="12.95" customHeight="1" x14ac:dyDescent="0.25">
      <c r="A21" s="147"/>
      <c r="B21" s="78" t="s">
        <v>141</v>
      </c>
      <c r="C21" s="79" t="s">
        <v>35</v>
      </c>
      <c r="D21" s="97" t="s">
        <v>50</v>
      </c>
      <c r="E21" s="81"/>
      <c r="F21" s="81">
        <v>4116</v>
      </c>
      <c r="G21" s="80" t="s">
        <v>36</v>
      </c>
      <c r="H21" s="105">
        <v>0</v>
      </c>
      <c r="I21" s="106">
        <v>123.1</v>
      </c>
      <c r="J21" s="107">
        <f t="shared" si="1"/>
        <v>123.1</v>
      </c>
      <c r="M21" s="100"/>
    </row>
    <row r="22" spans="1:13" ht="12.95" customHeight="1" x14ac:dyDescent="0.25">
      <c r="A22" s="141"/>
      <c r="B22" s="78" t="s">
        <v>142</v>
      </c>
      <c r="C22" s="79" t="s">
        <v>35</v>
      </c>
      <c r="D22" s="97" t="s">
        <v>50</v>
      </c>
      <c r="E22" s="104">
        <v>3113</v>
      </c>
      <c r="F22" s="104">
        <v>5336</v>
      </c>
      <c r="G22" s="97" t="s">
        <v>36</v>
      </c>
      <c r="H22" s="82">
        <v>0</v>
      </c>
      <c r="I22" s="106">
        <v>123.1</v>
      </c>
      <c r="J22" s="107">
        <f t="shared" si="1"/>
        <v>123.1</v>
      </c>
      <c r="M22" s="100"/>
    </row>
    <row r="23" spans="1:13" ht="12.95" customHeight="1" x14ac:dyDescent="0.25">
      <c r="A23" s="140" t="s">
        <v>39</v>
      </c>
      <c r="B23" s="95" t="s">
        <v>144</v>
      </c>
      <c r="C23" s="90"/>
      <c r="D23" s="91" t="s">
        <v>58</v>
      </c>
      <c r="E23" s="110"/>
      <c r="F23" s="110">
        <v>4122</v>
      </c>
      <c r="G23" s="91" t="s">
        <v>57</v>
      </c>
      <c r="H23" s="92">
        <v>157.74</v>
      </c>
      <c r="I23" s="75">
        <v>112.5</v>
      </c>
      <c r="J23" s="93">
        <f t="shared" si="1"/>
        <v>270.24</v>
      </c>
    </row>
    <row r="24" spans="1:13" ht="12.95" customHeight="1" x14ac:dyDescent="0.25">
      <c r="A24" s="141"/>
      <c r="B24" s="95" t="s">
        <v>145</v>
      </c>
      <c r="C24" s="90"/>
      <c r="D24" s="91" t="s">
        <v>58</v>
      </c>
      <c r="E24" s="98">
        <v>3421</v>
      </c>
      <c r="F24" s="98">
        <v>5336</v>
      </c>
      <c r="G24" s="91" t="s">
        <v>57</v>
      </c>
      <c r="H24" s="43">
        <v>157.74</v>
      </c>
      <c r="I24" s="75">
        <v>112.5</v>
      </c>
      <c r="J24" s="93">
        <f t="shared" si="1"/>
        <v>270.24</v>
      </c>
    </row>
    <row r="25" spans="1:13" ht="12.95" customHeight="1" x14ac:dyDescent="0.25">
      <c r="A25" s="140" t="s">
        <v>40</v>
      </c>
      <c r="B25" s="96" t="s">
        <v>143</v>
      </c>
      <c r="C25" s="103" t="s">
        <v>35</v>
      </c>
      <c r="D25" s="97" t="s">
        <v>66</v>
      </c>
      <c r="E25" s="104"/>
      <c r="F25" s="104">
        <v>4111</v>
      </c>
      <c r="G25" s="97" t="s">
        <v>67</v>
      </c>
      <c r="H25" s="105">
        <v>0</v>
      </c>
      <c r="I25" s="106">
        <v>423</v>
      </c>
      <c r="J25" s="107">
        <f t="shared" si="1"/>
        <v>423</v>
      </c>
    </row>
    <row r="26" spans="1:13" ht="12.75" customHeight="1" x14ac:dyDescent="0.25">
      <c r="A26" s="147"/>
      <c r="B26" s="96" t="s">
        <v>146</v>
      </c>
      <c r="C26" s="103" t="s">
        <v>35</v>
      </c>
      <c r="D26" s="97" t="s">
        <v>66</v>
      </c>
      <c r="E26" s="104">
        <v>6114</v>
      </c>
      <c r="F26" s="104">
        <v>5011</v>
      </c>
      <c r="G26" s="97" t="s">
        <v>67</v>
      </c>
      <c r="H26" s="105">
        <v>0</v>
      </c>
      <c r="I26" s="106">
        <v>25.5</v>
      </c>
      <c r="J26" s="107">
        <f t="shared" si="1"/>
        <v>25.5</v>
      </c>
    </row>
    <row r="27" spans="1:13" ht="12.75" customHeight="1" x14ac:dyDescent="0.25">
      <c r="A27" s="147"/>
      <c r="B27" s="96" t="s">
        <v>147</v>
      </c>
      <c r="C27" s="103" t="s">
        <v>35</v>
      </c>
      <c r="D27" s="97" t="s">
        <v>66</v>
      </c>
      <c r="E27" s="104">
        <v>6114</v>
      </c>
      <c r="F27" s="104">
        <v>5019</v>
      </c>
      <c r="G27" s="97" t="s">
        <v>67</v>
      </c>
      <c r="H27" s="82">
        <v>0</v>
      </c>
      <c r="I27" s="106">
        <v>4</v>
      </c>
      <c r="J27" s="107">
        <f t="shared" si="1"/>
        <v>4</v>
      </c>
    </row>
    <row r="28" spans="1:13" ht="12.75" customHeight="1" x14ac:dyDescent="0.25">
      <c r="A28" s="147"/>
      <c r="B28" s="96" t="s">
        <v>148</v>
      </c>
      <c r="C28" s="103" t="s">
        <v>35</v>
      </c>
      <c r="D28" s="97" t="s">
        <v>66</v>
      </c>
      <c r="E28" s="104">
        <v>6114</v>
      </c>
      <c r="F28" s="104">
        <v>5021</v>
      </c>
      <c r="G28" s="97" t="s">
        <v>67</v>
      </c>
      <c r="H28" s="105">
        <v>0</v>
      </c>
      <c r="I28" s="106">
        <v>302</v>
      </c>
      <c r="J28" s="107">
        <f t="shared" si="1"/>
        <v>302</v>
      </c>
    </row>
    <row r="29" spans="1:13" ht="12.75" customHeight="1" x14ac:dyDescent="0.25">
      <c r="A29" s="147"/>
      <c r="B29" s="96" t="s">
        <v>149</v>
      </c>
      <c r="C29" s="103" t="s">
        <v>35</v>
      </c>
      <c r="D29" s="97" t="s">
        <v>66</v>
      </c>
      <c r="E29" s="104">
        <v>6114</v>
      </c>
      <c r="F29" s="104">
        <v>5031</v>
      </c>
      <c r="G29" s="97" t="s">
        <v>67</v>
      </c>
      <c r="H29" s="105">
        <v>0</v>
      </c>
      <c r="I29" s="106">
        <v>7</v>
      </c>
      <c r="J29" s="107">
        <f t="shared" si="1"/>
        <v>7</v>
      </c>
    </row>
    <row r="30" spans="1:13" ht="12.75" customHeight="1" x14ac:dyDescent="0.25">
      <c r="A30" s="147"/>
      <c r="B30" s="96" t="s">
        <v>150</v>
      </c>
      <c r="C30" s="103" t="s">
        <v>35</v>
      </c>
      <c r="D30" s="97" t="s">
        <v>66</v>
      </c>
      <c r="E30" s="104">
        <v>6114</v>
      </c>
      <c r="F30" s="104">
        <v>5032</v>
      </c>
      <c r="G30" s="97" t="s">
        <v>67</v>
      </c>
      <c r="H30" s="82">
        <v>0</v>
      </c>
      <c r="I30" s="106">
        <v>2.5</v>
      </c>
      <c r="J30" s="107">
        <f t="shared" si="1"/>
        <v>2.5</v>
      </c>
    </row>
    <row r="31" spans="1:13" ht="12.75" customHeight="1" x14ac:dyDescent="0.25">
      <c r="A31" s="147"/>
      <c r="B31" s="96" t="s">
        <v>151</v>
      </c>
      <c r="C31" s="103" t="s">
        <v>35</v>
      </c>
      <c r="D31" s="97" t="s">
        <v>66</v>
      </c>
      <c r="E31" s="104">
        <v>6114</v>
      </c>
      <c r="F31" s="104">
        <v>5039</v>
      </c>
      <c r="G31" s="97" t="s">
        <v>67</v>
      </c>
      <c r="H31" s="105">
        <v>0</v>
      </c>
      <c r="I31" s="106">
        <v>1</v>
      </c>
      <c r="J31" s="107">
        <f t="shared" si="1"/>
        <v>1</v>
      </c>
    </row>
    <row r="32" spans="1:13" ht="12.75" customHeight="1" x14ac:dyDescent="0.25">
      <c r="A32" s="147"/>
      <c r="B32" s="96" t="s">
        <v>152</v>
      </c>
      <c r="C32" s="103" t="s">
        <v>35</v>
      </c>
      <c r="D32" s="97" t="s">
        <v>66</v>
      </c>
      <c r="E32" s="104">
        <v>6114</v>
      </c>
      <c r="F32" s="104">
        <v>5137</v>
      </c>
      <c r="G32" s="97" t="s">
        <v>67</v>
      </c>
      <c r="H32" s="105">
        <v>0</v>
      </c>
      <c r="I32" s="106">
        <v>5</v>
      </c>
      <c r="J32" s="107">
        <f t="shared" si="1"/>
        <v>5</v>
      </c>
    </row>
    <row r="33" spans="1:10" ht="12.75" customHeight="1" x14ac:dyDescent="0.25">
      <c r="A33" s="147"/>
      <c r="B33" s="96" t="s">
        <v>153</v>
      </c>
      <c r="C33" s="103" t="s">
        <v>35</v>
      </c>
      <c r="D33" s="97" t="s">
        <v>66</v>
      </c>
      <c r="E33" s="104">
        <v>6114</v>
      </c>
      <c r="F33" s="104">
        <v>5139</v>
      </c>
      <c r="G33" s="97" t="s">
        <v>67</v>
      </c>
      <c r="H33" s="105">
        <v>0</v>
      </c>
      <c r="I33" s="106">
        <v>20</v>
      </c>
      <c r="J33" s="107">
        <f t="shared" si="1"/>
        <v>20</v>
      </c>
    </row>
    <row r="34" spans="1:10" ht="12.75" customHeight="1" x14ac:dyDescent="0.25">
      <c r="A34" s="147"/>
      <c r="B34" s="96" t="s">
        <v>154</v>
      </c>
      <c r="C34" s="103" t="s">
        <v>35</v>
      </c>
      <c r="D34" s="97" t="s">
        <v>66</v>
      </c>
      <c r="E34" s="104">
        <v>6114</v>
      </c>
      <c r="F34" s="104">
        <v>5161</v>
      </c>
      <c r="G34" s="97" t="s">
        <v>67</v>
      </c>
      <c r="H34" s="105">
        <v>0</v>
      </c>
      <c r="I34" s="106">
        <v>0.5</v>
      </c>
      <c r="J34" s="107">
        <f t="shared" si="1"/>
        <v>0.5</v>
      </c>
    </row>
    <row r="35" spans="1:10" ht="12.75" customHeight="1" x14ac:dyDescent="0.25">
      <c r="A35" s="147"/>
      <c r="B35" s="96" t="s">
        <v>155</v>
      </c>
      <c r="C35" s="103" t="s">
        <v>35</v>
      </c>
      <c r="D35" s="97" t="s">
        <v>66</v>
      </c>
      <c r="E35" s="104">
        <v>6114</v>
      </c>
      <c r="F35" s="81">
        <v>5164</v>
      </c>
      <c r="G35" s="97" t="s">
        <v>67</v>
      </c>
      <c r="H35" s="82">
        <v>0</v>
      </c>
      <c r="I35" s="83">
        <v>8</v>
      </c>
      <c r="J35" s="84">
        <f t="shared" si="1"/>
        <v>8</v>
      </c>
    </row>
    <row r="36" spans="1:10" ht="12.75" customHeight="1" x14ac:dyDescent="0.25">
      <c r="A36" s="147"/>
      <c r="B36" s="96" t="s">
        <v>156</v>
      </c>
      <c r="C36" s="103" t="s">
        <v>35</v>
      </c>
      <c r="D36" s="97" t="s">
        <v>66</v>
      </c>
      <c r="E36" s="104">
        <v>6114</v>
      </c>
      <c r="F36" s="81">
        <v>5169</v>
      </c>
      <c r="G36" s="97" t="s">
        <v>67</v>
      </c>
      <c r="H36" s="82">
        <v>0</v>
      </c>
      <c r="I36" s="83">
        <v>47.5</v>
      </c>
      <c r="J36" s="84">
        <f t="shared" si="1"/>
        <v>47.5</v>
      </c>
    </row>
    <row r="37" spans="1:10" ht="12.75" customHeight="1" x14ac:dyDescent="0.25">
      <c r="A37" s="147"/>
      <c r="B37" s="94" t="s">
        <v>157</v>
      </c>
      <c r="C37" s="90"/>
      <c r="D37" s="91"/>
      <c r="E37" s="113">
        <v>6171</v>
      </c>
      <c r="F37" s="112">
        <v>5499</v>
      </c>
      <c r="G37" s="91" t="s">
        <v>119</v>
      </c>
      <c r="H37" s="43">
        <v>1530.16</v>
      </c>
      <c r="I37" s="66">
        <v>-4</v>
      </c>
      <c r="J37" s="41">
        <f t="shared" si="1"/>
        <v>1526.16</v>
      </c>
    </row>
    <row r="38" spans="1:10" ht="12.75" customHeight="1" x14ac:dyDescent="0.25">
      <c r="A38" s="147"/>
      <c r="B38" s="96" t="s">
        <v>158</v>
      </c>
      <c r="C38" s="103" t="s">
        <v>35</v>
      </c>
      <c r="D38" s="97"/>
      <c r="E38" s="104">
        <v>6114</v>
      </c>
      <c r="F38" s="81">
        <v>5175</v>
      </c>
      <c r="G38" s="97" t="s">
        <v>67</v>
      </c>
      <c r="H38" s="82">
        <v>0</v>
      </c>
      <c r="I38" s="83">
        <v>3</v>
      </c>
      <c r="J38" s="84">
        <f t="shared" si="1"/>
        <v>3</v>
      </c>
    </row>
    <row r="39" spans="1:10" ht="12.75" customHeight="1" x14ac:dyDescent="0.25">
      <c r="A39" s="141"/>
      <c r="B39" s="96" t="s">
        <v>159</v>
      </c>
      <c r="C39" s="103" t="s">
        <v>35</v>
      </c>
      <c r="D39" s="97"/>
      <c r="E39" s="104">
        <v>6114</v>
      </c>
      <c r="F39" s="81">
        <v>5169</v>
      </c>
      <c r="G39" s="97" t="s">
        <v>67</v>
      </c>
      <c r="H39" s="82">
        <v>0</v>
      </c>
      <c r="I39" s="83">
        <v>1</v>
      </c>
      <c r="J39" s="84">
        <f t="shared" si="1"/>
        <v>1</v>
      </c>
    </row>
    <row r="40" spans="1:10" ht="12.75" customHeight="1" x14ac:dyDescent="0.25">
      <c r="A40" s="140" t="s">
        <v>41</v>
      </c>
      <c r="B40" s="78" t="s">
        <v>160</v>
      </c>
      <c r="C40" s="79" t="s">
        <v>35</v>
      </c>
      <c r="D40" s="80" t="s">
        <v>49</v>
      </c>
      <c r="E40" s="81"/>
      <c r="F40" s="81">
        <v>4116</v>
      </c>
      <c r="G40" s="80" t="s">
        <v>79</v>
      </c>
      <c r="H40" s="82">
        <v>0</v>
      </c>
      <c r="I40" s="83">
        <v>869.15</v>
      </c>
      <c r="J40" s="107">
        <f t="shared" ref="J40:J43" si="2">H40+I40</f>
        <v>869.15</v>
      </c>
    </row>
    <row r="41" spans="1:10" ht="12.75" customHeight="1" x14ac:dyDescent="0.25">
      <c r="A41" s="147"/>
      <c r="B41" s="78" t="s">
        <v>161</v>
      </c>
      <c r="C41" s="79" t="s">
        <v>35</v>
      </c>
      <c r="D41" s="97" t="s">
        <v>49</v>
      </c>
      <c r="E41" s="104">
        <v>3113</v>
      </c>
      <c r="F41" s="104">
        <v>5336</v>
      </c>
      <c r="G41" s="97" t="s">
        <v>79</v>
      </c>
      <c r="H41" s="105">
        <v>0</v>
      </c>
      <c r="I41" s="106">
        <v>869.15</v>
      </c>
      <c r="J41" s="107">
        <f t="shared" si="2"/>
        <v>869.15</v>
      </c>
    </row>
    <row r="42" spans="1:10" ht="12.75" customHeight="1" x14ac:dyDescent="0.25">
      <c r="A42" s="147"/>
      <c r="B42" s="78" t="s">
        <v>162</v>
      </c>
      <c r="C42" s="79" t="s">
        <v>35</v>
      </c>
      <c r="D42" s="97" t="s">
        <v>50</v>
      </c>
      <c r="E42" s="81"/>
      <c r="F42" s="81">
        <v>4116</v>
      </c>
      <c r="G42" s="80" t="s">
        <v>79</v>
      </c>
      <c r="H42" s="105">
        <v>0</v>
      </c>
      <c r="I42" s="106">
        <v>153.38</v>
      </c>
      <c r="J42" s="107">
        <f t="shared" si="2"/>
        <v>153.38</v>
      </c>
    </row>
    <row r="43" spans="1:10" ht="12.75" customHeight="1" x14ac:dyDescent="0.25">
      <c r="A43" s="141"/>
      <c r="B43" s="78" t="s">
        <v>163</v>
      </c>
      <c r="C43" s="79" t="s">
        <v>35</v>
      </c>
      <c r="D43" s="97" t="s">
        <v>50</v>
      </c>
      <c r="E43" s="104">
        <v>3113</v>
      </c>
      <c r="F43" s="104">
        <v>5336</v>
      </c>
      <c r="G43" s="97" t="s">
        <v>79</v>
      </c>
      <c r="H43" s="82">
        <v>0</v>
      </c>
      <c r="I43" s="106">
        <v>153.38</v>
      </c>
      <c r="J43" s="107">
        <f t="shared" si="2"/>
        <v>153.38</v>
      </c>
    </row>
    <row r="44" spans="1:10" ht="12.75" customHeight="1" x14ac:dyDescent="0.25">
      <c r="A44" s="15"/>
      <c r="B44" s="67"/>
      <c r="C44" s="65"/>
      <c r="D44" s="65"/>
      <c r="E44" s="144" t="s">
        <v>14</v>
      </c>
      <c r="F44" s="144"/>
      <c r="G44" s="144"/>
      <c r="H44" s="64">
        <f>H5+H7+H9+H11+H13+H15+H17+H19+H21+H23+H25+H40+H42</f>
        <v>157.74</v>
      </c>
      <c r="I44" s="64">
        <f t="shared" ref="I44:J44" si="3">I5+I7+I9+I11+I13+I15+I17+I19+I21+I23+I25+I40+I42</f>
        <v>3904.03</v>
      </c>
      <c r="J44" s="64">
        <f t="shared" si="3"/>
        <v>4061.77</v>
      </c>
    </row>
    <row r="45" spans="1:10" ht="12.75" customHeight="1" x14ac:dyDescent="0.25">
      <c r="A45" s="15"/>
      <c r="B45" s="68" t="s">
        <v>32</v>
      </c>
      <c r="C45" s="65"/>
      <c r="D45" s="65"/>
      <c r="E45" s="128" t="s">
        <v>15</v>
      </c>
      <c r="F45" s="128"/>
      <c r="G45" s="128"/>
      <c r="H45" s="64">
        <f>H6+H8+H10+H12+H14+H16+H18+H20+H22+H24+H26+H27+H28+H29+H30+H31+H32+H33+H34+H35+H36+H37+H38+H39+H41+H43</f>
        <v>1687.9</v>
      </c>
      <c r="I45" s="64">
        <f t="shared" ref="I45:J45" si="4">I6+I8+I10+I12+I14+I16+I18+I20+I22+I24+I26+I27+I28+I29+I30+I31+I32+I33+I34+I35+I36+I37+I38+I39+I41+I43</f>
        <v>3904.03</v>
      </c>
      <c r="J45" s="64">
        <f t="shared" si="4"/>
        <v>5591.9299999999994</v>
      </c>
    </row>
    <row r="46" spans="1:10" ht="12.75" customHeight="1" x14ac:dyDescent="0.25">
      <c r="A46" s="15"/>
      <c r="B46" s="69"/>
      <c r="C46" s="65"/>
      <c r="D46" s="65"/>
      <c r="E46" s="128" t="s">
        <v>16</v>
      </c>
      <c r="F46" s="128"/>
      <c r="G46" s="128"/>
      <c r="H46" s="64">
        <v>0</v>
      </c>
      <c r="I46" s="64">
        <v>0</v>
      </c>
      <c r="J46" s="64">
        <v>0</v>
      </c>
    </row>
    <row r="47" spans="1:10" ht="12.75" customHeight="1" x14ac:dyDescent="0.25">
      <c r="A47" s="17"/>
      <c r="B47" s="49"/>
      <c r="C47" s="70"/>
      <c r="D47" s="70"/>
      <c r="E47" s="128" t="s">
        <v>17</v>
      </c>
      <c r="F47" s="128"/>
      <c r="G47" s="128"/>
      <c r="H47" s="45">
        <f>H44-H45-H46</f>
        <v>-1530.16</v>
      </c>
      <c r="I47" s="45">
        <f t="shared" ref="I47:J47" si="5">I44-I45-I46</f>
        <v>0</v>
      </c>
      <c r="J47" s="45">
        <f t="shared" si="5"/>
        <v>-1530.1599999999994</v>
      </c>
    </row>
    <row r="48" spans="1:10" ht="12.75" customHeight="1" x14ac:dyDescent="0.25">
      <c r="A48" s="20" t="s">
        <v>18</v>
      </c>
      <c r="B48" s="49"/>
      <c r="C48" s="70"/>
      <c r="D48" s="70"/>
      <c r="E48" s="71"/>
      <c r="F48" s="49"/>
      <c r="G48" s="49"/>
      <c r="H48" s="72"/>
      <c r="I48" s="72"/>
      <c r="J48" s="73"/>
    </row>
    <row r="49" spans="1:10" ht="12.75" customHeight="1" x14ac:dyDescent="0.25">
      <c r="A49" s="137" t="s">
        <v>13</v>
      </c>
      <c r="B49" s="39" t="s">
        <v>165</v>
      </c>
      <c r="C49" s="99"/>
      <c r="D49" s="77"/>
      <c r="E49" s="77">
        <v>3392</v>
      </c>
      <c r="F49" s="77">
        <v>5222</v>
      </c>
      <c r="G49" s="38" t="s">
        <v>55</v>
      </c>
      <c r="H49" s="41">
        <v>45.65</v>
      </c>
      <c r="I49" s="41">
        <v>-40</v>
      </c>
      <c r="J49" s="43">
        <f t="shared" ref="J49:J87" si="6">H49+I49</f>
        <v>5.6499999999999986</v>
      </c>
    </row>
    <row r="50" spans="1:10" ht="12.75" customHeight="1" x14ac:dyDescent="0.25">
      <c r="A50" s="138"/>
      <c r="B50" s="96" t="s">
        <v>59</v>
      </c>
      <c r="C50" s="79" t="s">
        <v>35</v>
      </c>
      <c r="D50" s="81"/>
      <c r="E50" s="81">
        <v>3312</v>
      </c>
      <c r="F50" s="81">
        <v>5213</v>
      </c>
      <c r="G50" s="97" t="s">
        <v>56</v>
      </c>
      <c r="H50" s="84">
        <v>0</v>
      </c>
      <c r="I50" s="84">
        <v>40</v>
      </c>
      <c r="J50" s="82">
        <f t="shared" si="6"/>
        <v>40</v>
      </c>
    </row>
    <row r="51" spans="1:10" ht="12.75" customHeight="1" x14ac:dyDescent="0.25">
      <c r="A51" s="138"/>
      <c r="B51" s="95" t="s">
        <v>166</v>
      </c>
      <c r="C51" s="44"/>
      <c r="D51" s="114"/>
      <c r="E51" s="114">
        <v>3113</v>
      </c>
      <c r="F51" s="114">
        <v>5021</v>
      </c>
      <c r="G51" s="91"/>
      <c r="H51" s="41">
        <v>30</v>
      </c>
      <c r="I51" s="41">
        <v>-30</v>
      </c>
      <c r="J51" s="43">
        <f t="shared" si="6"/>
        <v>0</v>
      </c>
    </row>
    <row r="52" spans="1:10" ht="12.75" customHeight="1" x14ac:dyDescent="0.25">
      <c r="A52" s="138"/>
      <c r="B52" s="95" t="s">
        <v>167</v>
      </c>
      <c r="C52" s="44"/>
      <c r="D52" s="114"/>
      <c r="E52" s="114">
        <v>3113</v>
      </c>
      <c r="F52" s="114">
        <v>5167</v>
      </c>
      <c r="G52" s="91"/>
      <c r="H52" s="41">
        <v>50</v>
      </c>
      <c r="I52" s="41">
        <v>-50</v>
      </c>
      <c r="J52" s="43">
        <f t="shared" si="6"/>
        <v>0</v>
      </c>
    </row>
    <row r="53" spans="1:10" ht="12.75" customHeight="1" x14ac:dyDescent="0.25">
      <c r="A53" s="138"/>
      <c r="B53" s="95" t="s">
        <v>168</v>
      </c>
      <c r="C53" s="44"/>
      <c r="D53" s="114"/>
      <c r="E53" s="114">
        <v>3113</v>
      </c>
      <c r="F53" s="114">
        <v>5164</v>
      </c>
      <c r="G53" s="91"/>
      <c r="H53" s="41">
        <v>20</v>
      </c>
      <c r="I53" s="41">
        <v>10</v>
      </c>
      <c r="J53" s="43">
        <f t="shared" si="6"/>
        <v>30</v>
      </c>
    </row>
    <row r="54" spans="1:10" ht="12.75" customHeight="1" x14ac:dyDescent="0.25">
      <c r="A54" s="138"/>
      <c r="B54" s="95" t="s">
        <v>169</v>
      </c>
      <c r="C54" s="44"/>
      <c r="D54" s="114"/>
      <c r="E54" s="114">
        <v>3113</v>
      </c>
      <c r="F54" s="114">
        <v>5169</v>
      </c>
      <c r="G54" s="91"/>
      <c r="H54" s="41">
        <v>460</v>
      </c>
      <c r="I54" s="41">
        <v>70</v>
      </c>
      <c r="J54" s="43">
        <f t="shared" si="6"/>
        <v>530</v>
      </c>
    </row>
    <row r="55" spans="1:10" ht="12.75" customHeight="1" x14ac:dyDescent="0.25">
      <c r="A55" s="138"/>
      <c r="B55" s="95" t="s">
        <v>170</v>
      </c>
      <c r="C55" s="44"/>
      <c r="D55" s="114"/>
      <c r="E55" s="114">
        <v>6112</v>
      </c>
      <c r="F55" s="114">
        <v>5901</v>
      </c>
      <c r="G55" s="91" t="s">
        <v>72</v>
      </c>
      <c r="H55" s="41">
        <v>172.29</v>
      </c>
      <c r="I55" s="41">
        <v>-10</v>
      </c>
      <c r="J55" s="43">
        <f t="shared" si="6"/>
        <v>162.29</v>
      </c>
    </row>
    <row r="56" spans="1:10" ht="12.75" customHeight="1" x14ac:dyDescent="0.25">
      <c r="A56" s="138"/>
      <c r="B56" s="95" t="s">
        <v>76</v>
      </c>
      <c r="C56" s="44"/>
      <c r="D56" s="114"/>
      <c r="E56" s="114">
        <v>3419</v>
      </c>
      <c r="F56" s="114">
        <v>5492</v>
      </c>
      <c r="G56" s="91"/>
      <c r="H56" s="41">
        <v>132</v>
      </c>
      <c r="I56" s="41">
        <v>10</v>
      </c>
      <c r="J56" s="43">
        <f t="shared" si="6"/>
        <v>142</v>
      </c>
    </row>
    <row r="57" spans="1:10" ht="12.75" customHeight="1" x14ac:dyDescent="0.25">
      <c r="A57" s="138"/>
      <c r="B57" s="95" t="s">
        <v>171</v>
      </c>
      <c r="C57" s="44"/>
      <c r="D57" s="114"/>
      <c r="E57" s="114">
        <v>6112</v>
      </c>
      <c r="F57" s="114">
        <v>5901</v>
      </c>
      <c r="G57" s="91" t="s">
        <v>72</v>
      </c>
      <c r="H57" s="41">
        <v>162.29</v>
      </c>
      <c r="I57" s="41">
        <v>-10</v>
      </c>
      <c r="J57" s="43">
        <f t="shared" si="6"/>
        <v>152.29</v>
      </c>
    </row>
    <row r="58" spans="1:10" ht="12.75" customHeight="1" x14ac:dyDescent="0.25">
      <c r="A58" s="138"/>
      <c r="B58" s="95" t="s">
        <v>77</v>
      </c>
      <c r="C58" s="44"/>
      <c r="D58" s="114"/>
      <c r="E58" s="114">
        <v>3319</v>
      </c>
      <c r="F58" s="114">
        <v>5222</v>
      </c>
      <c r="G58" s="91" t="s">
        <v>73</v>
      </c>
      <c r="H58" s="41">
        <v>227.9</v>
      </c>
      <c r="I58" s="41">
        <v>10</v>
      </c>
      <c r="J58" s="43">
        <f t="shared" si="6"/>
        <v>237.9</v>
      </c>
    </row>
    <row r="59" spans="1:10" ht="12.75" customHeight="1" x14ac:dyDescent="0.25">
      <c r="A59" s="138"/>
      <c r="B59" s="95" t="s">
        <v>75</v>
      </c>
      <c r="C59" s="44"/>
      <c r="D59" s="115"/>
      <c r="E59" s="115">
        <v>6112</v>
      </c>
      <c r="F59" s="115">
        <v>5901</v>
      </c>
      <c r="G59" s="91" t="s">
        <v>72</v>
      </c>
      <c r="H59" s="41">
        <v>152.29</v>
      </c>
      <c r="I59" s="41">
        <v>-2.5</v>
      </c>
      <c r="J59" s="43">
        <f t="shared" si="6"/>
        <v>149.79</v>
      </c>
    </row>
    <row r="60" spans="1:10" ht="12.75" customHeight="1" x14ac:dyDescent="0.25">
      <c r="A60" s="139"/>
      <c r="B60" s="95" t="s">
        <v>78</v>
      </c>
      <c r="C60" s="44"/>
      <c r="D60" s="114"/>
      <c r="E60" s="114">
        <v>2121</v>
      </c>
      <c r="F60" s="114">
        <v>5213</v>
      </c>
      <c r="G60" s="91" t="s">
        <v>74</v>
      </c>
      <c r="H60" s="41">
        <v>39.35</v>
      </c>
      <c r="I60" s="41">
        <v>2.5</v>
      </c>
      <c r="J60" s="43">
        <f t="shared" si="6"/>
        <v>41.85</v>
      </c>
    </row>
    <row r="61" spans="1:10" ht="12.75" customHeight="1" x14ac:dyDescent="0.25">
      <c r="A61" s="136" t="s">
        <v>37</v>
      </c>
      <c r="B61" s="94" t="s">
        <v>61</v>
      </c>
      <c r="C61" s="44"/>
      <c r="D61" s="77">
        <v>13011</v>
      </c>
      <c r="E61" s="77">
        <v>4329</v>
      </c>
      <c r="F61" s="77">
        <v>5011</v>
      </c>
      <c r="G61" s="38" t="s">
        <v>60</v>
      </c>
      <c r="H61" s="43">
        <v>4003.64</v>
      </c>
      <c r="I61" s="43">
        <v>-19</v>
      </c>
      <c r="J61" s="43">
        <f t="shared" si="6"/>
        <v>3984.64</v>
      </c>
    </row>
    <row r="62" spans="1:10" ht="12.75" customHeight="1" x14ac:dyDescent="0.25">
      <c r="A62" s="136"/>
      <c r="B62" s="94" t="s">
        <v>62</v>
      </c>
      <c r="C62" s="44"/>
      <c r="D62" s="111">
        <v>13011</v>
      </c>
      <c r="E62" s="111">
        <v>4329</v>
      </c>
      <c r="F62" s="111">
        <v>5031</v>
      </c>
      <c r="G62" s="38" t="s">
        <v>60</v>
      </c>
      <c r="H62" s="43">
        <v>1001.65</v>
      </c>
      <c r="I62" s="43">
        <v>-5</v>
      </c>
      <c r="J62" s="43">
        <f t="shared" si="6"/>
        <v>996.65</v>
      </c>
    </row>
    <row r="63" spans="1:10" ht="12.75" customHeight="1" x14ac:dyDescent="0.25">
      <c r="A63" s="136"/>
      <c r="B63" s="94" t="s">
        <v>63</v>
      </c>
      <c r="C63" s="44"/>
      <c r="D63" s="111">
        <v>13011</v>
      </c>
      <c r="E63" s="111">
        <v>4329</v>
      </c>
      <c r="F63" s="111">
        <v>5032</v>
      </c>
      <c r="G63" s="38" t="s">
        <v>60</v>
      </c>
      <c r="H63" s="43">
        <v>360.68</v>
      </c>
      <c r="I63" s="43">
        <v>-2</v>
      </c>
      <c r="J63" s="43">
        <f t="shared" si="6"/>
        <v>358.68</v>
      </c>
    </row>
    <row r="64" spans="1:10" ht="12.75" customHeight="1" x14ac:dyDescent="0.25">
      <c r="A64" s="136"/>
      <c r="B64" s="94" t="s">
        <v>64</v>
      </c>
      <c r="C64" s="44"/>
      <c r="D64" s="111">
        <v>13011</v>
      </c>
      <c r="E64" s="111">
        <v>4329</v>
      </c>
      <c r="F64" s="111">
        <v>5152</v>
      </c>
      <c r="G64" s="38" t="s">
        <v>60</v>
      </c>
      <c r="H64" s="43">
        <v>45</v>
      </c>
      <c r="I64" s="43">
        <v>15</v>
      </c>
      <c r="J64" s="43">
        <f t="shared" si="6"/>
        <v>60</v>
      </c>
    </row>
    <row r="65" spans="1:10" ht="12.75" customHeight="1" x14ac:dyDescent="0.25">
      <c r="A65" s="136"/>
      <c r="B65" s="94" t="s">
        <v>65</v>
      </c>
      <c r="C65" s="44"/>
      <c r="D65" s="111">
        <v>13011</v>
      </c>
      <c r="E65" s="111">
        <v>4329</v>
      </c>
      <c r="F65" s="111">
        <v>5154</v>
      </c>
      <c r="G65" s="38" t="s">
        <v>60</v>
      </c>
      <c r="H65" s="43">
        <v>71</v>
      </c>
      <c r="I65" s="43">
        <v>11</v>
      </c>
      <c r="J65" s="43">
        <f t="shared" si="6"/>
        <v>82</v>
      </c>
    </row>
    <row r="66" spans="1:10" ht="12.75" customHeight="1" x14ac:dyDescent="0.25">
      <c r="A66" s="136"/>
      <c r="B66" s="94" t="s">
        <v>71</v>
      </c>
      <c r="C66" s="44"/>
      <c r="D66" s="101"/>
      <c r="E66" s="101">
        <v>4379</v>
      </c>
      <c r="F66" s="101">
        <v>5133</v>
      </c>
      <c r="G66" s="38" t="s">
        <v>68</v>
      </c>
      <c r="H66" s="43">
        <v>1</v>
      </c>
      <c r="I66" s="43">
        <v>-1</v>
      </c>
      <c r="J66" s="92">
        <f t="shared" si="6"/>
        <v>0</v>
      </c>
    </row>
    <row r="67" spans="1:10" ht="12.75" customHeight="1" x14ac:dyDescent="0.25">
      <c r="A67" s="136"/>
      <c r="B67" s="94" t="s">
        <v>70</v>
      </c>
      <c r="C67" s="44"/>
      <c r="D67" s="112"/>
      <c r="E67" s="112">
        <v>4379</v>
      </c>
      <c r="F67" s="112">
        <v>5194</v>
      </c>
      <c r="G67" s="38" t="s">
        <v>68</v>
      </c>
      <c r="H67" s="43">
        <v>3</v>
      </c>
      <c r="I67" s="43">
        <v>-0.78</v>
      </c>
      <c r="J67" s="92">
        <f t="shared" si="6"/>
        <v>2.2199999999999998</v>
      </c>
    </row>
    <row r="68" spans="1:10" ht="12.75" customHeight="1" x14ac:dyDescent="0.25">
      <c r="A68" s="136"/>
      <c r="B68" s="78" t="s">
        <v>69</v>
      </c>
      <c r="C68" s="79" t="s">
        <v>35</v>
      </c>
      <c r="D68" s="81"/>
      <c r="E68" s="81">
        <v>4379</v>
      </c>
      <c r="F68" s="81">
        <v>5137</v>
      </c>
      <c r="G68" s="80" t="s">
        <v>68</v>
      </c>
      <c r="H68" s="82">
        <v>0</v>
      </c>
      <c r="I68" s="82">
        <v>1.78</v>
      </c>
      <c r="J68" s="105">
        <f t="shared" si="6"/>
        <v>1.78</v>
      </c>
    </row>
    <row r="69" spans="1:10" ht="12.75" customHeight="1" x14ac:dyDescent="0.25">
      <c r="A69" s="117" t="s">
        <v>38</v>
      </c>
      <c r="B69" s="94" t="s">
        <v>87</v>
      </c>
      <c r="C69" s="44"/>
      <c r="D69" s="112"/>
      <c r="E69" s="112">
        <v>5279</v>
      </c>
      <c r="F69" s="112">
        <v>5169</v>
      </c>
      <c r="G69" s="38"/>
      <c r="H69" s="43">
        <v>163.85</v>
      </c>
      <c r="I69" s="43">
        <v>-65</v>
      </c>
      <c r="J69" s="92">
        <f t="shared" si="6"/>
        <v>98.85</v>
      </c>
    </row>
    <row r="70" spans="1:10" ht="12.75" customHeight="1" x14ac:dyDescent="0.25">
      <c r="A70" s="137" t="s">
        <v>39</v>
      </c>
      <c r="B70" s="94" t="s">
        <v>83</v>
      </c>
      <c r="C70" s="44"/>
      <c r="D70" s="101"/>
      <c r="E70" s="101">
        <v>3639</v>
      </c>
      <c r="F70" s="101">
        <v>5171</v>
      </c>
      <c r="G70" s="38" t="s">
        <v>81</v>
      </c>
      <c r="H70" s="43">
        <v>590</v>
      </c>
      <c r="I70" s="43">
        <v>-200</v>
      </c>
      <c r="J70" s="92">
        <f t="shared" si="6"/>
        <v>390</v>
      </c>
    </row>
    <row r="71" spans="1:10" ht="12.75" customHeight="1" x14ac:dyDescent="0.25">
      <c r="A71" s="139"/>
      <c r="B71" s="94" t="s">
        <v>118</v>
      </c>
      <c r="C71" s="44"/>
      <c r="D71" s="101"/>
      <c r="E71" s="101">
        <v>6171</v>
      </c>
      <c r="F71" s="101">
        <v>5166</v>
      </c>
      <c r="G71" s="38" t="s">
        <v>82</v>
      </c>
      <c r="H71" s="43">
        <v>500</v>
      </c>
      <c r="I71" s="43">
        <v>200</v>
      </c>
      <c r="J71" s="92">
        <f t="shared" si="6"/>
        <v>700</v>
      </c>
    </row>
    <row r="72" spans="1:10" ht="12.75" customHeight="1" x14ac:dyDescent="0.25">
      <c r="A72" s="136" t="s">
        <v>40</v>
      </c>
      <c r="B72" s="94" t="s">
        <v>84</v>
      </c>
      <c r="C72" s="44"/>
      <c r="D72" s="102"/>
      <c r="E72" s="102">
        <v>3639</v>
      </c>
      <c r="F72" s="102">
        <v>5171</v>
      </c>
      <c r="G72" s="38" t="s">
        <v>81</v>
      </c>
      <c r="H72" s="43">
        <v>390</v>
      </c>
      <c r="I72" s="43">
        <v>-150</v>
      </c>
      <c r="J72" s="92">
        <f t="shared" si="6"/>
        <v>240</v>
      </c>
    </row>
    <row r="73" spans="1:10" ht="12.75" customHeight="1" x14ac:dyDescent="0.25">
      <c r="A73" s="136"/>
      <c r="B73" s="94" t="s">
        <v>88</v>
      </c>
      <c r="C73" s="109"/>
      <c r="D73" s="109"/>
      <c r="E73" s="119">
        <v>3613</v>
      </c>
      <c r="F73" s="119">
        <v>5171</v>
      </c>
      <c r="G73" s="38" t="s">
        <v>89</v>
      </c>
      <c r="H73" s="43">
        <v>450.9</v>
      </c>
      <c r="I73" s="43">
        <v>-200</v>
      </c>
      <c r="J73" s="92">
        <f t="shared" si="6"/>
        <v>250.89999999999998</v>
      </c>
    </row>
    <row r="74" spans="1:10" ht="12.75" customHeight="1" x14ac:dyDescent="0.25">
      <c r="A74" s="136"/>
      <c r="B74" s="94" t="s">
        <v>90</v>
      </c>
      <c r="C74" s="90"/>
      <c r="D74" s="118"/>
      <c r="E74" s="118">
        <v>3613</v>
      </c>
      <c r="F74" s="118">
        <v>5166</v>
      </c>
      <c r="G74" s="91" t="s">
        <v>89</v>
      </c>
      <c r="H74" s="92">
        <v>60</v>
      </c>
      <c r="I74" s="92">
        <v>-40</v>
      </c>
      <c r="J74" s="92">
        <f t="shared" si="6"/>
        <v>20</v>
      </c>
    </row>
    <row r="75" spans="1:10" ht="12.75" customHeight="1" x14ac:dyDescent="0.25">
      <c r="A75" s="136"/>
      <c r="B75" s="94" t="s">
        <v>91</v>
      </c>
      <c r="C75" s="44"/>
      <c r="D75" s="102"/>
      <c r="E75" s="102">
        <v>3639</v>
      </c>
      <c r="F75" s="102">
        <v>5171</v>
      </c>
      <c r="G75" s="38" t="s">
        <v>92</v>
      </c>
      <c r="H75" s="43">
        <v>100</v>
      </c>
      <c r="I75" s="43">
        <v>-40</v>
      </c>
      <c r="J75" s="92">
        <f t="shared" si="6"/>
        <v>60</v>
      </c>
    </row>
    <row r="76" spans="1:10" ht="12.75" customHeight="1" x14ac:dyDescent="0.25">
      <c r="A76" s="136"/>
      <c r="B76" s="94" t="s">
        <v>93</v>
      </c>
      <c r="C76" s="44"/>
      <c r="D76" s="102"/>
      <c r="E76" s="102">
        <v>3612</v>
      </c>
      <c r="F76" s="102">
        <v>5171</v>
      </c>
      <c r="G76" s="38" t="s">
        <v>94</v>
      </c>
      <c r="H76" s="43">
        <v>4560</v>
      </c>
      <c r="I76" s="43">
        <v>-100</v>
      </c>
      <c r="J76" s="92">
        <f>H76+I76</f>
        <v>4460</v>
      </c>
    </row>
    <row r="77" spans="1:10" ht="12.75" customHeight="1" x14ac:dyDescent="0.25">
      <c r="A77" s="136"/>
      <c r="B77" s="94" t="s">
        <v>117</v>
      </c>
      <c r="C77" s="109"/>
      <c r="D77" s="109"/>
      <c r="E77" s="120">
        <v>3613</v>
      </c>
      <c r="F77" s="120">
        <v>5171</v>
      </c>
      <c r="G77" s="120">
        <v>1120</v>
      </c>
      <c r="H77" s="43">
        <v>0</v>
      </c>
      <c r="I77" s="43">
        <v>1180</v>
      </c>
      <c r="J77" s="92">
        <f>H77+I77</f>
        <v>1180</v>
      </c>
    </row>
    <row r="78" spans="1:10" ht="12.75" customHeight="1" x14ac:dyDescent="0.25">
      <c r="A78" s="136" t="s">
        <v>41</v>
      </c>
      <c r="B78" s="94" t="s">
        <v>96</v>
      </c>
      <c r="C78" s="44"/>
      <c r="D78" s="119"/>
      <c r="E78" s="119">
        <v>2212</v>
      </c>
      <c r="F78" s="119">
        <v>5171</v>
      </c>
      <c r="G78" s="38" t="s">
        <v>97</v>
      </c>
      <c r="H78" s="41">
        <v>3930</v>
      </c>
      <c r="I78" s="41">
        <v>-3059</v>
      </c>
      <c r="J78" s="43">
        <f t="shared" si="6"/>
        <v>871</v>
      </c>
    </row>
    <row r="79" spans="1:10" ht="12.75" customHeight="1" x14ac:dyDescent="0.25">
      <c r="A79" s="136"/>
      <c r="B79" s="94" t="s">
        <v>99</v>
      </c>
      <c r="C79" s="77"/>
      <c r="D79" s="77"/>
      <c r="E79" s="102">
        <v>2219</v>
      </c>
      <c r="F79" s="102">
        <v>5171</v>
      </c>
      <c r="G79" s="38" t="s">
        <v>98</v>
      </c>
      <c r="H79" s="41">
        <v>3350</v>
      </c>
      <c r="I79" s="41">
        <v>-351</v>
      </c>
      <c r="J79" s="43">
        <f t="shared" si="6"/>
        <v>2999</v>
      </c>
    </row>
    <row r="80" spans="1:10" ht="12.75" customHeight="1" x14ac:dyDescent="0.25">
      <c r="A80" s="136"/>
      <c r="B80" s="39" t="s">
        <v>101</v>
      </c>
      <c r="C80" s="119"/>
      <c r="D80" s="119"/>
      <c r="E80" s="119">
        <v>2212</v>
      </c>
      <c r="F80" s="119">
        <v>5171</v>
      </c>
      <c r="G80" s="38" t="s">
        <v>100</v>
      </c>
      <c r="H80" s="41">
        <v>1200</v>
      </c>
      <c r="I80" s="41">
        <v>3410</v>
      </c>
      <c r="J80" s="41">
        <f>H80+I80</f>
        <v>4610</v>
      </c>
    </row>
    <row r="81" spans="1:10" ht="12.75" customHeight="1" x14ac:dyDescent="0.25">
      <c r="A81" s="136"/>
      <c r="B81" s="39" t="s">
        <v>104</v>
      </c>
      <c r="C81" s="119"/>
      <c r="D81" s="119"/>
      <c r="E81" s="119">
        <v>2219</v>
      </c>
      <c r="F81" s="119">
        <v>5171</v>
      </c>
      <c r="G81" s="38" t="s">
        <v>102</v>
      </c>
      <c r="H81" s="41">
        <v>1800</v>
      </c>
      <c r="I81" s="41">
        <v>-157.5</v>
      </c>
      <c r="J81" s="41">
        <f>H81+I81</f>
        <v>1642.5</v>
      </c>
    </row>
    <row r="82" spans="1:10" ht="12.75" customHeight="1" x14ac:dyDescent="0.25">
      <c r="A82" s="136"/>
      <c r="B82" s="39" t="s">
        <v>105</v>
      </c>
      <c r="C82" s="119"/>
      <c r="D82" s="119"/>
      <c r="E82" s="119">
        <v>2219</v>
      </c>
      <c r="F82" s="119">
        <v>5171</v>
      </c>
      <c r="G82" s="38" t="s">
        <v>103</v>
      </c>
      <c r="H82" s="41">
        <v>1641</v>
      </c>
      <c r="I82" s="41">
        <v>-437.5</v>
      </c>
      <c r="J82" s="41">
        <f>H82+I82</f>
        <v>1203.5</v>
      </c>
    </row>
    <row r="83" spans="1:10" ht="12.75" customHeight="1" x14ac:dyDescent="0.25">
      <c r="A83" s="136"/>
      <c r="B83" s="39" t="s">
        <v>106</v>
      </c>
      <c r="C83" s="108"/>
      <c r="D83" s="108"/>
      <c r="E83" s="108">
        <v>2219</v>
      </c>
      <c r="F83" s="108">
        <v>5171</v>
      </c>
      <c r="G83" s="38" t="s">
        <v>172</v>
      </c>
      <c r="H83" s="41">
        <v>1000</v>
      </c>
      <c r="I83" s="41">
        <v>595</v>
      </c>
      <c r="J83" s="43">
        <f t="shared" si="6"/>
        <v>1595</v>
      </c>
    </row>
    <row r="84" spans="1:10" ht="12.75" customHeight="1" x14ac:dyDescent="0.25">
      <c r="A84" s="136" t="s">
        <v>120</v>
      </c>
      <c r="B84" s="39" t="s">
        <v>121</v>
      </c>
      <c r="C84" s="121"/>
      <c r="D84" s="121"/>
      <c r="E84" s="121">
        <v>3412</v>
      </c>
      <c r="F84" s="121">
        <v>5171</v>
      </c>
      <c r="G84" s="38" t="s">
        <v>124</v>
      </c>
      <c r="H84" s="41">
        <v>200</v>
      </c>
      <c r="I84" s="41">
        <v>-130</v>
      </c>
      <c r="J84" s="43">
        <f t="shared" si="6"/>
        <v>70</v>
      </c>
    </row>
    <row r="85" spans="1:10" ht="12.75" customHeight="1" x14ac:dyDescent="0.25">
      <c r="A85" s="136"/>
      <c r="B85" s="39" t="s">
        <v>122</v>
      </c>
      <c r="C85" s="121"/>
      <c r="D85" s="121"/>
      <c r="E85" s="121">
        <v>3429</v>
      </c>
      <c r="F85" s="121">
        <v>5171</v>
      </c>
      <c r="G85" s="38" t="s">
        <v>125</v>
      </c>
      <c r="H85" s="41">
        <v>620</v>
      </c>
      <c r="I85" s="41">
        <v>130</v>
      </c>
      <c r="J85" s="43">
        <f t="shared" si="6"/>
        <v>750</v>
      </c>
    </row>
    <row r="86" spans="1:10" ht="12.75" customHeight="1" x14ac:dyDescent="0.25">
      <c r="A86" s="136"/>
      <c r="B86" s="39" t="s">
        <v>123</v>
      </c>
      <c r="C86" s="121"/>
      <c r="D86" s="121"/>
      <c r="E86" s="121">
        <v>3412</v>
      </c>
      <c r="F86" s="121">
        <v>5171</v>
      </c>
      <c r="G86" s="38" t="s">
        <v>126</v>
      </c>
      <c r="H86" s="41">
        <v>600</v>
      </c>
      <c r="I86" s="41">
        <v>-100</v>
      </c>
      <c r="J86" s="43">
        <f t="shared" si="6"/>
        <v>500</v>
      </c>
    </row>
    <row r="87" spans="1:10" ht="12.75" customHeight="1" x14ac:dyDescent="0.25">
      <c r="A87" s="136"/>
      <c r="B87" s="39" t="s">
        <v>173</v>
      </c>
      <c r="C87" s="121"/>
      <c r="D87" s="121"/>
      <c r="E87" s="121">
        <v>3412</v>
      </c>
      <c r="F87" s="121">
        <v>5171</v>
      </c>
      <c r="G87" s="38" t="s">
        <v>127</v>
      </c>
      <c r="H87" s="41">
        <v>500</v>
      </c>
      <c r="I87" s="41">
        <v>100</v>
      </c>
      <c r="J87" s="43">
        <f t="shared" si="6"/>
        <v>600</v>
      </c>
    </row>
    <row r="88" spans="1:10" ht="12.75" customHeight="1" x14ac:dyDescent="0.25">
      <c r="A88" s="17"/>
      <c r="B88" s="49"/>
      <c r="C88" s="70"/>
      <c r="D88" s="70"/>
      <c r="E88" s="129" t="s">
        <v>19</v>
      </c>
      <c r="F88" s="130"/>
      <c r="G88" s="131"/>
      <c r="H88" s="45">
        <f>SUM(H49:H87)</f>
        <v>28633.489999999998</v>
      </c>
      <c r="I88" s="45">
        <f>SUM(I49:I87)</f>
        <v>585</v>
      </c>
      <c r="J88" s="45">
        <f>SUM(J49:J87)</f>
        <v>29218.489999999998</v>
      </c>
    </row>
    <row r="89" spans="1:10" ht="12.75" customHeight="1" x14ac:dyDescent="0.25">
      <c r="A89" s="22" t="s">
        <v>20</v>
      </c>
      <c r="B89" s="49"/>
      <c r="C89" s="70"/>
      <c r="D89" s="70"/>
      <c r="E89" s="71"/>
      <c r="F89" s="49"/>
      <c r="G89" s="49"/>
      <c r="H89" s="72"/>
      <c r="I89" s="72"/>
      <c r="J89" s="74"/>
    </row>
    <row r="90" spans="1:10" ht="12.75" customHeight="1" x14ac:dyDescent="0.25">
      <c r="A90" s="117" t="s">
        <v>13</v>
      </c>
      <c r="B90" s="78" t="s">
        <v>174</v>
      </c>
      <c r="C90" s="79" t="s">
        <v>35</v>
      </c>
      <c r="D90" s="81"/>
      <c r="E90" s="81">
        <v>5511</v>
      </c>
      <c r="F90" s="81">
        <v>6122</v>
      </c>
      <c r="G90" s="80" t="s">
        <v>80</v>
      </c>
      <c r="H90" s="82">
        <v>0</v>
      </c>
      <c r="I90" s="82">
        <v>65</v>
      </c>
      <c r="J90" s="82">
        <f>H90+I90</f>
        <v>65</v>
      </c>
    </row>
    <row r="91" spans="1:10" ht="12.75" customHeight="1" x14ac:dyDescent="0.25">
      <c r="A91" s="136" t="s">
        <v>37</v>
      </c>
      <c r="B91" s="94" t="s">
        <v>85</v>
      </c>
      <c r="C91" s="44"/>
      <c r="D91" s="119"/>
      <c r="E91" s="119">
        <v>2219</v>
      </c>
      <c r="F91" s="119">
        <v>6130</v>
      </c>
      <c r="G91" s="38" t="s">
        <v>86</v>
      </c>
      <c r="H91" s="43">
        <v>500</v>
      </c>
      <c r="I91" s="43">
        <v>-150</v>
      </c>
      <c r="J91" s="92">
        <f>H91+I91</f>
        <v>350</v>
      </c>
    </row>
    <row r="92" spans="1:10" ht="12.75" customHeight="1" x14ac:dyDescent="0.25">
      <c r="A92" s="136"/>
      <c r="B92" s="39" t="s">
        <v>95</v>
      </c>
      <c r="C92" s="109"/>
      <c r="D92" s="109"/>
      <c r="E92" s="116">
        <v>2212</v>
      </c>
      <c r="F92" s="116">
        <v>6121</v>
      </c>
      <c r="G92" s="116">
        <v>8230</v>
      </c>
      <c r="H92" s="41">
        <v>1457</v>
      </c>
      <c r="I92" s="41">
        <v>-500</v>
      </c>
      <c r="J92" s="41">
        <f t="shared" ref="J92:J99" si="7">H92+I92</f>
        <v>957</v>
      </c>
    </row>
    <row r="93" spans="1:10" ht="12.75" customHeight="1" x14ac:dyDescent="0.25">
      <c r="A93" s="136" t="s">
        <v>38</v>
      </c>
      <c r="B93" s="39" t="s">
        <v>107</v>
      </c>
      <c r="C93" s="116"/>
      <c r="D93" s="116"/>
      <c r="E93" s="116">
        <v>2219</v>
      </c>
      <c r="F93" s="116">
        <v>6121</v>
      </c>
      <c r="G93" s="38" t="s">
        <v>108</v>
      </c>
      <c r="H93" s="41">
        <v>1400</v>
      </c>
      <c r="I93" s="41">
        <v>-242.5</v>
      </c>
      <c r="J93" s="41">
        <f t="shared" si="7"/>
        <v>1157.5</v>
      </c>
    </row>
    <row r="94" spans="1:10" ht="12.75" customHeight="1" x14ac:dyDescent="0.25">
      <c r="A94" s="136"/>
      <c r="B94" s="39" t="s">
        <v>110</v>
      </c>
      <c r="C94" s="116"/>
      <c r="D94" s="116"/>
      <c r="E94" s="116">
        <v>3429</v>
      </c>
      <c r="F94" s="116">
        <v>6121</v>
      </c>
      <c r="G94" s="38" t="s">
        <v>109</v>
      </c>
      <c r="H94" s="41">
        <v>25</v>
      </c>
      <c r="I94" s="41">
        <v>17.5</v>
      </c>
      <c r="J94" s="41">
        <f t="shared" si="7"/>
        <v>42.5</v>
      </c>
    </row>
    <row r="95" spans="1:10" ht="12.75" customHeight="1" x14ac:dyDescent="0.25">
      <c r="A95" s="136"/>
      <c r="B95" s="39" t="s">
        <v>112</v>
      </c>
      <c r="C95" s="44"/>
      <c r="D95" s="116"/>
      <c r="E95" s="116">
        <v>3429</v>
      </c>
      <c r="F95" s="116">
        <v>6121</v>
      </c>
      <c r="G95" s="38" t="s">
        <v>111</v>
      </c>
      <c r="H95" s="41">
        <v>34</v>
      </c>
      <c r="I95" s="41">
        <v>67</v>
      </c>
      <c r="J95" s="41">
        <f t="shared" si="7"/>
        <v>101</v>
      </c>
    </row>
    <row r="96" spans="1:10" ht="12.75" customHeight="1" x14ac:dyDescent="0.25">
      <c r="A96" s="136"/>
      <c r="B96" s="39" t="s">
        <v>175</v>
      </c>
      <c r="C96" s="116"/>
      <c r="D96" s="116"/>
      <c r="E96" s="116">
        <v>2219</v>
      </c>
      <c r="F96" s="116">
        <v>6121</v>
      </c>
      <c r="G96" s="38" t="s">
        <v>113</v>
      </c>
      <c r="H96" s="41">
        <v>4750</v>
      </c>
      <c r="I96" s="41">
        <v>126</v>
      </c>
      <c r="J96" s="41">
        <f t="shared" si="7"/>
        <v>4876</v>
      </c>
    </row>
    <row r="97" spans="1:10" ht="12.75" customHeight="1" x14ac:dyDescent="0.25">
      <c r="A97" s="136"/>
      <c r="B97" s="39" t="s">
        <v>114</v>
      </c>
      <c r="C97" s="116"/>
      <c r="D97" s="116"/>
      <c r="E97" s="116">
        <v>3632</v>
      </c>
      <c r="F97" s="116">
        <v>6121</v>
      </c>
      <c r="G97" s="116">
        <v>9306</v>
      </c>
      <c r="H97" s="41">
        <v>6700</v>
      </c>
      <c r="I97" s="41">
        <v>32</v>
      </c>
      <c r="J97" s="43">
        <f t="shared" si="7"/>
        <v>6732</v>
      </c>
    </row>
    <row r="98" spans="1:10" ht="12.75" customHeight="1" x14ac:dyDescent="0.25">
      <c r="A98" s="136"/>
      <c r="B98" s="39" t="s">
        <v>164</v>
      </c>
      <c r="C98" s="116"/>
      <c r="D98" s="116"/>
      <c r="E98" s="116">
        <v>3611</v>
      </c>
      <c r="F98" s="116">
        <v>6121</v>
      </c>
      <c r="G98" s="38" t="s">
        <v>115</v>
      </c>
      <c r="H98" s="41">
        <v>1345</v>
      </c>
      <c r="I98" s="41">
        <v>-500</v>
      </c>
      <c r="J98" s="43">
        <f t="shared" si="7"/>
        <v>845</v>
      </c>
    </row>
    <row r="99" spans="1:10" ht="12.75" customHeight="1" x14ac:dyDescent="0.25">
      <c r="A99" s="136"/>
      <c r="B99" s="39" t="s">
        <v>116</v>
      </c>
      <c r="C99" s="116"/>
      <c r="D99" s="116"/>
      <c r="E99" s="116">
        <v>3419</v>
      </c>
      <c r="F99" s="116">
        <v>6121</v>
      </c>
      <c r="G99" s="116">
        <v>2297</v>
      </c>
      <c r="H99" s="41">
        <v>4300</v>
      </c>
      <c r="I99" s="41">
        <v>500</v>
      </c>
      <c r="J99" s="43">
        <f t="shared" si="7"/>
        <v>4800</v>
      </c>
    </row>
    <row r="100" spans="1:10" ht="12.75" customHeight="1" x14ac:dyDescent="0.25">
      <c r="A100" s="19"/>
      <c r="B100" s="49"/>
      <c r="C100" s="70"/>
      <c r="D100" s="70"/>
      <c r="E100" s="132" t="s">
        <v>21</v>
      </c>
      <c r="F100" s="132"/>
      <c r="G100" s="132"/>
      <c r="H100" s="75">
        <f>SUM(H90:H99)</f>
        <v>20511</v>
      </c>
      <c r="I100" s="75">
        <f>SUM(I90:I99)</f>
        <v>-585</v>
      </c>
      <c r="J100" s="75">
        <f>SUM(J90:J99)</f>
        <v>19926</v>
      </c>
    </row>
    <row r="101" spans="1:10" ht="12.75" customHeight="1" x14ac:dyDescent="0.25">
      <c r="A101" s="16" t="s">
        <v>30</v>
      </c>
      <c r="B101" s="18"/>
      <c r="C101" s="19"/>
      <c r="D101" s="19"/>
      <c r="E101" s="23"/>
      <c r="F101" s="23"/>
      <c r="G101" s="23"/>
      <c r="H101" s="24"/>
      <c r="I101" s="25"/>
      <c r="J101" s="24"/>
    </row>
    <row r="102" spans="1:10" ht="12.75" customHeight="1" x14ac:dyDescent="0.25">
      <c r="A102" s="76" t="s">
        <v>13</v>
      </c>
      <c r="B102" s="36"/>
      <c r="C102" s="4"/>
      <c r="D102" s="4"/>
      <c r="E102" s="9"/>
      <c r="F102" s="9"/>
      <c r="G102" s="9"/>
      <c r="H102" s="6">
        <v>0</v>
      </c>
      <c r="I102" s="5">
        <v>0</v>
      </c>
      <c r="J102" s="6">
        <f>H102+I102</f>
        <v>0</v>
      </c>
    </row>
    <row r="103" spans="1:10" ht="12.75" customHeight="1" x14ac:dyDescent="0.25">
      <c r="A103" s="19"/>
      <c r="B103" s="18"/>
      <c r="C103" s="19"/>
      <c r="D103" s="19"/>
      <c r="E103" s="122" t="s">
        <v>31</v>
      </c>
      <c r="F103" s="123"/>
      <c r="G103" s="124"/>
      <c r="H103" s="26">
        <v>0</v>
      </c>
      <c r="I103" s="5">
        <f>SUM(I102:I102)</f>
        <v>0</v>
      </c>
      <c r="J103" s="27">
        <v>0</v>
      </c>
    </row>
    <row r="104" spans="1:10" ht="12.75" customHeight="1" x14ac:dyDescent="0.25">
      <c r="A104" s="19"/>
      <c r="B104" s="18"/>
      <c r="C104" s="19"/>
      <c r="D104" s="19"/>
      <c r="E104" s="21"/>
      <c r="F104" s="21"/>
      <c r="G104" s="28"/>
      <c r="H104" s="26"/>
      <c r="I104" s="29"/>
      <c r="J104" s="24"/>
    </row>
    <row r="105" spans="1:10" ht="12.75" customHeight="1" x14ac:dyDescent="0.25">
      <c r="A105" s="7"/>
      <c r="B105" s="59" t="s">
        <v>29</v>
      </c>
      <c r="C105" s="19"/>
      <c r="D105" s="19"/>
      <c r="E105" s="125" t="s">
        <v>14</v>
      </c>
      <c r="F105" s="126"/>
      <c r="G105" s="126"/>
      <c r="H105" s="127"/>
      <c r="I105" s="8">
        <f>I44</f>
        <v>3904.03</v>
      </c>
      <c r="J105" s="30"/>
    </row>
    <row r="106" spans="1:10" ht="12.75" customHeight="1" x14ac:dyDescent="0.25">
      <c r="A106" s="7"/>
      <c r="B106" s="21"/>
      <c r="C106" s="19"/>
      <c r="D106" s="19"/>
      <c r="E106" s="125" t="s">
        <v>22</v>
      </c>
      <c r="F106" s="126"/>
      <c r="G106" s="126"/>
      <c r="H106" s="127"/>
      <c r="I106" s="8">
        <f>I88+I45</f>
        <v>4489.0300000000007</v>
      </c>
      <c r="J106" s="17"/>
    </row>
    <row r="107" spans="1:10" ht="12.75" customHeight="1" x14ac:dyDescent="0.25">
      <c r="A107" s="7"/>
      <c r="B107" s="21"/>
      <c r="C107" s="19"/>
      <c r="D107" s="19"/>
      <c r="E107" s="125" t="s">
        <v>23</v>
      </c>
      <c r="F107" s="126"/>
      <c r="G107" s="126"/>
      <c r="H107" s="127"/>
      <c r="I107" s="8">
        <f>I100+I46</f>
        <v>-585</v>
      </c>
      <c r="J107" s="31"/>
    </row>
    <row r="108" spans="1:10" ht="12.95" customHeight="1" x14ac:dyDescent="0.25">
      <c r="A108" s="7"/>
      <c r="B108" s="21"/>
      <c r="C108" s="19"/>
      <c r="D108" s="19"/>
      <c r="E108" s="125" t="s">
        <v>24</v>
      </c>
      <c r="F108" s="126"/>
      <c r="G108" s="126"/>
      <c r="H108" s="127"/>
      <c r="I108" s="8">
        <f>I106+I107</f>
        <v>3904.0300000000007</v>
      </c>
      <c r="J108" s="31"/>
    </row>
    <row r="109" spans="1:10" ht="12.95" customHeight="1" x14ac:dyDescent="0.25">
      <c r="A109" s="7"/>
      <c r="B109" s="21"/>
      <c r="C109" s="19"/>
      <c r="D109" s="19"/>
      <c r="E109" s="133" t="s">
        <v>25</v>
      </c>
      <c r="F109" s="134"/>
      <c r="G109" s="134"/>
      <c r="H109" s="135"/>
      <c r="I109" s="42">
        <f>I105-I108</f>
        <v>0</v>
      </c>
      <c r="J109" s="46"/>
    </row>
    <row r="110" spans="1:10" ht="12.95" customHeight="1" x14ac:dyDescent="0.25">
      <c r="A110" s="7"/>
      <c r="B110" s="21"/>
      <c r="C110" s="19"/>
      <c r="D110" s="19"/>
      <c r="E110" s="133" t="s">
        <v>26</v>
      </c>
      <c r="F110" s="134"/>
      <c r="G110" s="134"/>
      <c r="H110" s="135"/>
      <c r="I110" s="42">
        <f>I103</f>
        <v>0</v>
      </c>
      <c r="J110" s="46"/>
    </row>
    <row r="111" spans="1:10" ht="15" customHeight="1" x14ac:dyDescent="0.25">
      <c r="A111" s="7"/>
      <c r="B111" s="60"/>
      <c r="C111" s="32"/>
      <c r="D111" s="32"/>
      <c r="E111" s="47"/>
      <c r="F111" s="48"/>
      <c r="G111" s="49"/>
      <c r="H111" s="61">
        <v>44426</v>
      </c>
      <c r="I111" s="62"/>
      <c r="J111" s="63">
        <v>44454</v>
      </c>
    </row>
    <row r="112" spans="1:10" ht="12.95" customHeight="1" x14ac:dyDescent="0.25">
      <c r="A112" s="7"/>
      <c r="B112" s="59" t="s">
        <v>33</v>
      </c>
      <c r="C112" s="19"/>
      <c r="D112" s="19"/>
      <c r="E112" s="50" t="s">
        <v>27</v>
      </c>
      <c r="F112" s="51"/>
      <c r="G112" s="52"/>
      <c r="H112" s="42">
        <v>465569.46</v>
      </c>
      <c r="I112" s="42">
        <f>I105</f>
        <v>3904.03</v>
      </c>
      <c r="J112" s="42">
        <f>H112+I112</f>
        <v>469473.49000000005</v>
      </c>
    </row>
    <row r="113" spans="1:10" ht="12.95" customHeight="1" x14ac:dyDescent="0.25">
      <c r="A113" s="7"/>
      <c r="B113" s="18"/>
      <c r="C113" s="19"/>
      <c r="D113" s="19"/>
      <c r="E113" s="53" t="s">
        <v>22</v>
      </c>
      <c r="F113" s="54"/>
      <c r="G113" s="40"/>
      <c r="H113" s="41">
        <v>413140.17</v>
      </c>
      <c r="I113" s="42">
        <f>I88+I45</f>
        <v>4489.0300000000007</v>
      </c>
      <c r="J113" s="41">
        <f>H113+I113</f>
        <v>417629.2</v>
      </c>
    </row>
    <row r="114" spans="1:10" ht="12.95" customHeight="1" x14ac:dyDescent="0.25">
      <c r="A114" s="7"/>
      <c r="B114" s="18"/>
      <c r="C114" s="19"/>
      <c r="D114" s="19"/>
      <c r="E114" s="55" t="s">
        <v>23</v>
      </c>
      <c r="F114" s="49"/>
      <c r="G114" s="56"/>
      <c r="H114" s="41">
        <v>103376.7</v>
      </c>
      <c r="I114" s="42">
        <f>I100+I46</f>
        <v>-585</v>
      </c>
      <c r="J114" s="41">
        <f>H114+I114</f>
        <v>102791.7</v>
      </c>
    </row>
    <row r="115" spans="1:10" ht="12.95" customHeight="1" x14ac:dyDescent="0.25">
      <c r="A115" s="7"/>
      <c r="C115" s="32"/>
      <c r="D115" s="32"/>
      <c r="E115" s="57" t="s">
        <v>34</v>
      </c>
      <c r="F115" s="54"/>
      <c r="G115" s="40"/>
      <c r="H115" s="42">
        <f>SUM(H113:H114)</f>
        <v>516516.87</v>
      </c>
      <c r="I115" s="42">
        <f>SUM(I113:I114)</f>
        <v>3904.0300000000007</v>
      </c>
      <c r="J115" s="42">
        <f>SUM(J113:J114)</f>
        <v>520420.9</v>
      </c>
    </row>
    <row r="116" spans="1:10" ht="12.95" customHeight="1" x14ac:dyDescent="0.25">
      <c r="A116" s="7"/>
      <c r="B116" s="7"/>
      <c r="C116" s="32"/>
      <c r="D116" s="32"/>
      <c r="E116" s="55" t="s">
        <v>17</v>
      </c>
      <c r="F116" s="49"/>
      <c r="G116" s="56"/>
      <c r="H116" s="41">
        <f>H112-H115</f>
        <v>-50947.409999999974</v>
      </c>
      <c r="I116" s="42">
        <f>I112-I115</f>
        <v>0</v>
      </c>
      <c r="J116" s="41">
        <f>J112-J115</f>
        <v>-50947.409999999974</v>
      </c>
    </row>
    <row r="117" spans="1:10" ht="12.95" customHeight="1" x14ac:dyDescent="0.25">
      <c r="A117" s="7"/>
      <c r="B117" s="33" t="s">
        <v>54</v>
      </c>
      <c r="C117" s="32"/>
      <c r="D117" s="32"/>
      <c r="E117" s="57" t="s">
        <v>28</v>
      </c>
      <c r="F117" s="54"/>
      <c r="G117" s="40"/>
      <c r="H117" s="42">
        <v>50947.41</v>
      </c>
      <c r="I117" s="42">
        <f>I110</f>
        <v>0</v>
      </c>
      <c r="J117" s="42">
        <f>H117+I117</f>
        <v>50947.41</v>
      </c>
    </row>
    <row r="118" spans="1:10" ht="12.95" customHeight="1" x14ac:dyDescent="0.25">
      <c r="E118" s="58"/>
      <c r="F118" s="58"/>
      <c r="G118" s="58"/>
      <c r="H118" s="58"/>
      <c r="I118" s="58"/>
      <c r="J118" s="58"/>
    </row>
    <row r="119" spans="1:10" ht="12.95" customHeight="1" x14ac:dyDescent="0.25">
      <c r="C119" s="13"/>
      <c r="E119" s="58"/>
      <c r="F119" s="58"/>
      <c r="G119" s="58"/>
      <c r="H119" s="58"/>
      <c r="I119" s="58"/>
      <c r="J119" s="58"/>
    </row>
    <row r="120" spans="1:10" ht="12.95" customHeight="1" x14ac:dyDescent="0.25">
      <c r="C120" s="13"/>
    </row>
    <row r="121" spans="1:10" ht="12.95" customHeight="1" x14ac:dyDescent="0.25">
      <c r="C121" s="13"/>
    </row>
    <row r="122" spans="1:10" ht="12.95" customHeight="1" x14ac:dyDescent="0.25">
      <c r="C122" s="13"/>
    </row>
    <row r="123" spans="1:10" ht="12.95" customHeight="1" x14ac:dyDescent="0.25">
      <c r="C123" s="13"/>
    </row>
    <row r="124" spans="1:10" ht="12.95" customHeight="1" x14ac:dyDescent="0.25">
      <c r="C124" s="13"/>
    </row>
    <row r="125" spans="1:10" ht="12.95" customHeight="1" x14ac:dyDescent="0.25">
      <c r="C125" s="13"/>
    </row>
    <row r="126" spans="1:10" ht="12.95" customHeight="1" x14ac:dyDescent="0.25">
      <c r="C126" s="13"/>
    </row>
    <row r="127" spans="1:10" ht="12.95" customHeight="1" x14ac:dyDescent="0.25">
      <c r="C127" s="13"/>
    </row>
    <row r="128" spans="1:10" ht="12.95" customHeight="1" x14ac:dyDescent="0.25">
      <c r="C128" s="13"/>
    </row>
    <row r="129" spans="3:3" ht="12.95" customHeight="1" x14ac:dyDescent="0.25">
      <c r="C129" s="13"/>
    </row>
  </sheetData>
  <mergeCells count="32">
    <mergeCell ref="A70:A71"/>
    <mergeCell ref="A91:A92"/>
    <mergeCell ref="A72:A77"/>
    <mergeCell ref="A78:A83"/>
    <mergeCell ref="A93:A99"/>
    <mergeCell ref="A84:A87"/>
    <mergeCell ref="A61:A68"/>
    <mergeCell ref="A49:A60"/>
    <mergeCell ref="A23:A24"/>
    <mergeCell ref="F2:F3"/>
    <mergeCell ref="G2:G3"/>
    <mergeCell ref="E44:G44"/>
    <mergeCell ref="C2:C3"/>
    <mergeCell ref="A25:A39"/>
    <mergeCell ref="B2:B3"/>
    <mergeCell ref="E2:E3"/>
    <mergeCell ref="A5:A14"/>
    <mergeCell ref="A15:A18"/>
    <mergeCell ref="A19:A22"/>
    <mergeCell ref="A40:A43"/>
    <mergeCell ref="E110:H110"/>
    <mergeCell ref="E106:H106"/>
    <mergeCell ref="E107:H107"/>
    <mergeCell ref="E108:H108"/>
    <mergeCell ref="E109:H109"/>
    <mergeCell ref="E103:G103"/>
    <mergeCell ref="E105:H105"/>
    <mergeCell ref="E45:G45"/>
    <mergeCell ref="E46:G46"/>
    <mergeCell ref="E47:G47"/>
    <mergeCell ref="E88:G88"/>
    <mergeCell ref="E100:G100"/>
  </mergeCells>
  <conditionalFormatting sqref="C44:D46 B1">
    <cfRule type="expression" dxfId="8" priority="25" stopIfTrue="1">
      <formula>#REF!="Z"</formula>
    </cfRule>
    <cfRule type="expression" dxfId="7" priority="26" stopIfTrue="1">
      <formula>#REF!="T"</formula>
    </cfRule>
    <cfRule type="expression" dxfId="6" priority="27" stopIfTrue="1">
      <formula>#REF!="Y"</formula>
    </cfRule>
  </conditionalFormatting>
  <conditionalFormatting sqref="B2">
    <cfRule type="expression" dxfId="5" priority="1" stopIfTrue="1">
      <formula>#REF!="Z"</formula>
    </cfRule>
    <cfRule type="expression" dxfId="4" priority="2" stopIfTrue="1">
      <formula>#REF!="T"</formula>
    </cfRule>
    <cfRule type="expression" dxfId="3" priority="3" stopIfTrue="1">
      <formula>#REF!="Y"</formula>
    </cfRule>
  </conditionalFormatting>
  <conditionalFormatting sqref="B1:B2">
    <cfRule type="expression" dxfId="2" priority="31" stopIfTrue="1">
      <formula>#REF!="Z"</formula>
    </cfRule>
    <cfRule type="expression" dxfId="1" priority="32" stopIfTrue="1">
      <formula>#REF!="T"</formula>
    </cfRule>
    <cfRule type="expression" dxfId="0" priority="33" stopIfTrue="1">
      <formula>#REF!="Y"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 č. 9 15.9.2021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stetkarova</dc:creator>
  <cp:lastModifiedBy>stetkarova</cp:lastModifiedBy>
  <cp:lastPrinted>2021-09-20T06:57:03Z</cp:lastPrinted>
  <dcterms:created xsi:type="dcterms:W3CDTF">2019-02-01T08:27:03Z</dcterms:created>
  <dcterms:modified xsi:type="dcterms:W3CDTF">2021-09-20T06:57:33Z</dcterms:modified>
</cp:coreProperties>
</file>