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11 20.10.2021" sheetId="6" r:id="rId1"/>
    <sheet name="dodatek" sheetId="7" r:id="rId2"/>
    <sheet name="schválené RO č. 11" sheetId="8" r:id="rId3"/>
  </sheets>
  <definedNames>
    <definedName name="_xlnm.Print_Area" localSheetId="1">dodatek!$A$1:$J$43</definedName>
  </definedNames>
  <calcPr calcId="145621"/>
</workbook>
</file>

<file path=xl/calcChain.xml><?xml version="1.0" encoding="utf-8"?>
<calcChain xmlns="http://schemas.openxmlformats.org/spreadsheetml/2006/main">
  <c r="I62" i="8" l="1"/>
  <c r="J62" i="8"/>
  <c r="H62" i="8"/>
  <c r="I66" i="8"/>
  <c r="I80" i="8" s="1"/>
  <c r="J80" i="8" s="1"/>
  <c r="J66" i="8"/>
  <c r="H66" i="8"/>
  <c r="J65" i="8"/>
  <c r="J61" i="8"/>
  <c r="J60" i="8"/>
  <c r="J59" i="8"/>
  <c r="J58" i="8"/>
  <c r="J57" i="8"/>
  <c r="J56" i="8"/>
  <c r="J55" i="8"/>
  <c r="J54" i="8"/>
  <c r="J53" i="8"/>
  <c r="J52" i="8"/>
  <c r="J51" i="8"/>
  <c r="J50" i="8"/>
  <c r="I12" i="8"/>
  <c r="H12" i="8"/>
  <c r="H14" i="8" s="1"/>
  <c r="I11" i="8"/>
  <c r="H11" i="8"/>
  <c r="J10" i="8"/>
  <c r="J9" i="8"/>
  <c r="J8" i="8"/>
  <c r="J7" i="8"/>
  <c r="H81" i="8"/>
  <c r="H82" i="8" s="1"/>
  <c r="I69" i="8"/>
  <c r="I76" i="8" s="1"/>
  <c r="I83" i="8" s="1"/>
  <c r="J83" i="8" s="1"/>
  <c r="J68" i="8"/>
  <c r="J64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I71" i="8"/>
  <c r="J6" i="8"/>
  <c r="J5" i="8"/>
  <c r="I72" i="8" l="1"/>
  <c r="I73" i="8"/>
  <c r="J12" i="8"/>
  <c r="J11" i="8"/>
  <c r="I14" i="8"/>
  <c r="I79" i="8"/>
  <c r="I81" i="8" s="1"/>
  <c r="I78" i="8"/>
  <c r="I10" i="7"/>
  <c r="H10" i="7"/>
  <c r="I9" i="7"/>
  <c r="H9" i="7"/>
  <c r="I74" i="8" l="1"/>
  <c r="I75" i="8" s="1"/>
  <c r="J79" i="8"/>
  <c r="J81" i="8" s="1"/>
  <c r="J14" i="8"/>
  <c r="I82" i="8"/>
  <c r="J78" i="8"/>
  <c r="J6" i="7"/>
  <c r="J7" i="7"/>
  <c r="J8" i="7"/>
  <c r="J82" i="8" l="1"/>
  <c r="J10" i="7"/>
  <c r="I29" i="7"/>
  <c r="H29" i="7"/>
  <c r="J25" i="7"/>
  <c r="J24" i="7"/>
  <c r="J23" i="7"/>
  <c r="J22" i="7"/>
  <c r="J21" i="7"/>
  <c r="J20" i="7"/>
  <c r="J19" i="7"/>
  <c r="J28" i="7"/>
  <c r="J29" i="7" s="1"/>
  <c r="J18" i="7"/>
  <c r="J17" i="7"/>
  <c r="J16" i="7"/>
  <c r="J15" i="7"/>
  <c r="J14" i="7"/>
  <c r="H41" i="7" l="1"/>
  <c r="H42" i="7" s="1"/>
  <c r="J43" i="7"/>
  <c r="I40" i="7"/>
  <c r="J40" i="7" s="1"/>
  <c r="I26" i="7"/>
  <c r="I39" i="7" s="1"/>
  <c r="H26" i="7"/>
  <c r="I31" i="7"/>
  <c r="H12" i="7"/>
  <c r="J5" i="7"/>
  <c r="J9" i="7" s="1"/>
  <c r="I32" i="7" l="1"/>
  <c r="J12" i="7"/>
  <c r="I12" i="7"/>
  <c r="J26" i="7"/>
  <c r="I38" i="7"/>
  <c r="I41" i="7"/>
  <c r="J39" i="7"/>
  <c r="J41" i="7" s="1"/>
  <c r="I33" i="7"/>
  <c r="I49" i="6"/>
  <c r="H49" i="6"/>
  <c r="I34" i="7" l="1"/>
  <c r="I35" i="7" s="1"/>
  <c r="J38" i="7"/>
  <c r="J42" i="7" s="1"/>
  <c r="I42" i="7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I7" i="6" l="1"/>
  <c r="H7" i="6"/>
  <c r="J43" i="6" l="1"/>
  <c r="J42" i="6"/>
  <c r="J44" i="6" l="1"/>
  <c r="J41" i="6"/>
  <c r="J20" i="6" l="1"/>
  <c r="J19" i="6"/>
  <c r="J16" i="6" l="1"/>
  <c r="J15" i="6"/>
  <c r="J14" i="6" l="1"/>
  <c r="I46" i="6" l="1"/>
  <c r="H46" i="6"/>
  <c r="J12" i="6" l="1"/>
  <c r="J13" i="6"/>
  <c r="J45" i="6" l="1"/>
  <c r="J48" i="6"/>
  <c r="J49" i="6" s="1"/>
  <c r="J21" i="6" l="1"/>
  <c r="J17" i="6" l="1"/>
  <c r="J18" i="6"/>
  <c r="J22" i="6" l="1"/>
  <c r="J46" i="6" l="1"/>
  <c r="J6" i="6" l="1"/>
  <c r="J5" i="6"/>
  <c r="J7" i="6" s="1"/>
  <c r="H64" i="6" l="1"/>
  <c r="H65" i="6" s="1"/>
  <c r="I54" i="6"/>
  <c r="I52" i="6"/>
  <c r="I59" i="6" s="1"/>
  <c r="I66" i="6" s="1"/>
  <c r="J66" i="6" s="1"/>
  <c r="J51" i="6"/>
  <c r="I63" i="6"/>
  <c r="J63" i="6" s="1"/>
  <c r="I55" i="6" l="1"/>
  <c r="J10" i="6"/>
  <c r="H10" i="6"/>
  <c r="I62" i="6"/>
  <c r="J62" i="6" s="1"/>
  <c r="J64" i="6" s="1"/>
  <c r="I61" i="6"/>
  <c r="I56" i="6"/>
  <c r="I10" i="6"/>
  <c r="I57" i="6" l="1"/>
  <c r="I58" i="6" s="1"/>
  <c r="I64" i="6"/>
  <c r="I65" i="6" s="1"/>
  <c r="J61" i="6"/>
  <c r="J65" i="6" s="1"/>
</calcChain>
</file>

<file path=xl/sharedStrings.xml><?xml version="1.0" encoding="utf-8"?>
<sst xmlns="http://schemas.openxmlformats.org/spreadsheetml/2006/main" count="394" uniqueCount="132">
  <si>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</si>
  <si>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</si>
  <si>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</si>
  <si>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</si>
  <si>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</si>
  <si>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</si>
  <si>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</si>
  <si>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</si>
  <si>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</si>
  <si>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</si>
  <si>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</si>
  <si>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</si>
  <si>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</si>
  <si>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</si>
  <si>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</si>
  <si>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</si>
  <si>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</si>
  <si>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</si>
  <si>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</si>
  <si>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</si>
  <si>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</si>
  <si>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</si>
  <si>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</si>
  <si>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</si>
  <si>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</si>
  <si>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</si>
  <si>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</si>
  <si>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</si>
  <si>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</si>
  <si>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</si>
  <si>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</si>
  <si>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</si>
  <si>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</si>
  <si>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</si>
  <si>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</si>
  <si>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</si>
  <si>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2.</t>
  </si>
  <si>
    <t>3.</t>
  </si>
  <si>
    <t>4.</t>
  </si>
  <si>
    <t>6.</t>
  </si>
  <si>
    <t>7.</t>
  </si>
  <si>
    <t>0602</t>
  </si>
  <si>
    <t>3399</t>
  </si>
  <si>
    <t>4339</t>
  </si>
  <si>
    <t>5194</t>
  </si>
  <si>
    <t>5492</t>
  </si>
  <si>
    <t>5169</t>
  </si>
  <si>
    <t xml:space="preserve">OES Obřady a obč. zál. - přesun na pol. 5194 a 5175 v rámci org. </t>
  </si>
  <si>
    <t>OES Vítání občánků zvýšení fin. prostředků dle akt. potřeb</t>
  </si>
  <si>
    <t>OES Tisk pozvánek na vítání občánků - zavedení nové pol.</t>
  </si>
  <si>
    <t>0516</t>
  </si>
  <si>
    <t>4399</t>
  </si>
  <si>
    <t>5222</t>
  </si>
  <si>
    <r>
      <t xml:space="preserve">SOC Nein. dotace na činnost pro ADRA o.p.s., IČ 61388122, </t>
    </r>
    <r>
      <rPr>
        <sz val="10"/>
        <color rgb="FFFF0000"/>
        <rFont val="Arial"/>
        <family val="2"/>
        <charset val="238"/>
      </rPr>
      <t>dle us. RMO/xx/xx/21</t>
    </r>
  </si>
  <si>
    <t>0490</t>
  </si>
  <si>
    <t>4351</t>
  </si>
  <si>
    <t>5221</t>
  </si>
  <si>
    <t>PROV Výdaje na služby zpracování dat - přesun na pol. 5042</t>
  </si>
  <si>
    <t>PROV zavedení nové pol. odměny za užití poč. programů, rozšíření E-ZAK</t>
  </si>
  <si>
    <t>5202</t>
  </si>
  <si>
    <t>1244</t>
  </si>
  <si>
    <t>0501</t>
  </si>
  <si>
    <t>OŠK Záštita starosty - přesun na fin. dar pro Charitu sv. Anežky, IČ 46276262</t>
  </si>
  <si>
    <t>OŠK Fin. dar pro Charitu sv. Anežky, IČ 46276262, na akci Dětský den s Charitou</t>
  </si>
  <si>
    <t>0656</t>
  </si>
  <si>
    <t>DOP ETM posílení pol. 5169, nákup služeb</t>
  </si>
  <si>
    <t>DOP ETM občerstvení, přesun na pol. 5169 nákup služeb</t>
  </si>
  <si>
    <t>MP Náhrady mezd v době nemoci - zvýšení dle akt. potřeb</t>
  </si>
  <si>
    <t>Poplatky za uložení odpadů - snížení, P</t>
  </si>
  <si>
    <t>Daň z příjmů právnických osob - zvýšení, P</t>
  </si>
  <si>
    <t>MP Odchodné, přesun na odstupné</t>
  </si>
  <si>
    <t xml:space="preserve">MP Odstupné, zavedení nové pol. </t>
  </si>
  <si>
    <t>MP Sociální zabezpečení - snížení</t>
  </si>
  <si>
    <t>MP Stroje, přístroje, zařízení - snížení</t>
  </si>
  <si>
    <t>MP Služby elekt. komunikací - zvýšení dle akt. potřeb</t>
  </si>
  <si>
    <t>KRŘ Ochrana obyvatelstva, nákup služeb, snížení</t>
  </si>
  <si>
    <t>KRŘ Ochrana obyvatelstva, el. energie pro IVVS, zvýšení</t>
  </si>
  <si>
    <t>KRŘ Ochrana obyvatelstva, refundace mezd snížení</t>
  </si>
  <si>
    <t>KRŘ Ochrana obyvatelstva, zdravotní poj. snížení</t>
  </si>
  <si>
    <t>KRŘ Ochrana obyvatelstva, cestovné, snížení</t>
  </si>
  <si>
    <t>KRŘ Ochrana obyvatelstva, PHM, snížení</t>
  </si>
  <si>
    <t>KRŘ Záležitosti krizového řízení, DHDM, snížení</t>
  </si>
  <si>
    <t>KRŘ Záležitosti krizového řízení, služby elektronických komunikací (internet, telefon), zv.</t>
  </si>
  <si>
    <t>KRŘ JSDH Otrokovice, soc. zab., snížení</t>
  </si>
  <si>
    <t>KRŘ JSDH Otrokovice, refundace mezd, zvýšení</t>
  </si>
  <si>
    <t>KRŘ JSDH Otrokovice, ostatní povinné pojištění, zvýšení</t>
  </si>
  <si>
    <t>KRŘ JSDH Otrokovice, odměny za užití počítačových programů, zavedení nové pol.</t>
  </si>
  <si>
    <t>KRŘ JSDH Otrokovice, ochranné pomůcky, zvýšení</t>
  </si>
  <si>
    <t>KRŘ JSDH Otrokovice, služby elektronických komunikací (internet, telefon), zvýšení</t>
  </si>
  <si>
    <t>KRŘ JSDH Kvítkovice, odměny za užití počítačových programů, zavedení nové pol.</t>
  </si>
  <si>
    <t>KRŘ JSDH Kvítkovice, PHM, zvýšení</t>
  </si>
  <si>
    <t>KRŘ JSDH Kvítkovice, DHDM, zvýšení</t>
  </si>
  <si>
    <t>0326</t>
  </si>
  <si>
    <t>0327</t>
  </si>
  <si>
    <t>5.</t>
  </si>
  <si>
    <t>Otrokovice, 20.10.2021</t>
  </si>
  <si>
    <t>č. 11</t>
  </si>
  <si>
    <t xml:space="preserve">Rozpočtové opatření č. 11/2021 - říjen (údaje v tis. Kč) </t>
  </si>
  <si>
    <t>Příloha k us. č. RMO/xx/xx/21</t>
  </si>
  <si>
    <r>
      <t xml:space="preserve">SOC Poskytnutí neinv. dotace na činnost pro ADRA o.p.s., </t>
    </r>
    <r>
      <rPr>
        <sz val="10"/>
        <color rgb="FFFF0000"/>
        <rFont val="Arial"/>
        <family val="2"/>
        <charset val="238"/>
      </rPr>
      <t>dle us</t>
    </r>
    <r>
      <rPr>
        <sz val="10"/>
        <rFont val="Arial"/>
        <family val="2"/>
        <charset val="238"/>
      </rPr>
      <t xml:space="preserve">. </t>
    </r>
    <r>
      <rPr>
        <sz val="10"/>
        <color rgb="FFFF0000"/>
        <rFont val="Arial"/>
        <family val="2"/>
        <charset val="238"/>
      </rPr>
      <t>RMO/xx/xx/21</t>
    </r>
  </si>
  <si>
    <t>KRŘ Ochrana obyvatelstva, potraviny, snížení</t>
  </si>
  <si>
    <t xml:space="preserve">Rozpočtové opatření č. 11/2021 - říjen dodatek (údaje v tis. Kč) </t>
  </si>
  <si>
    <t>SAB nákup služeb, přesun na MK, pol. 5171</t>
  </si>
  <si>
    <t xml:space="preserve">MK oprava dávkovacího zařízení </t>
  </si>
  <si>
    <t>SH výdaje na opravy, přesun na ROŠ, pol. 5171</t>
  </si>
  <si>
    <t xml:space="preserve">ROŠ oprava dojezdového bazénu </t>
  </si>
  <si>
    <t>SH nákup služeb</t>
  </si>
  <si>
    <t>Revitalizace koupaliště - zvýšení (FROM)</t>
  </si>
  <si>
    <t>SAB nákup služeb, přesun na MK, pol. 5169</t>
  </si>
  <si>
    <t>MK výdaje na služby, zvýšení</t>
  </si>
  <si>
    <t>SH výdaje na služby, peřsun na ROŠ</t>
  </si>
  <si>
    <t xml:space="preserve">SH výdaje na opravy, přesun na ROŠ  </t>
  </si>
  <si>
    <t>ROŠ posílení výdajů na služby</t>
  </si>
  <si>
    <t>MK výdaje na teplo, přesun na pol. 5139 v rámci org.</t>
  </si>
  <si>
    <t>MK posílení pol. 5139 - nákup chemikálií na čištění bazénu</t>
  </si>
  <si>
    <t>0624</t>
  </si>
  <si>
    <t>0608</t>
  </si>
  <si>
    <t>0604</t>
  </si>
  <si>
    <t>0325</t>
  </si>
  <si>
    <t>8250</t>
  </si>
  <si>
    <t>0357</t>
  </si>
  <si>
    <t>103133063</t>
  </si>
  <si>
    <t>103533063</t>
  </si>
  <si>
    <t>ZŠ TGM příjem neinv. dotace na realizaci projektu z OP VVV (SR)</t>
  </si>
  <si>
    <t>ZŠ TGM transfer neinv. dotace na realizaci projektu z OP VVV (SR)</t>
  </si>
  <si>
    <t>ZŠ TGM příjem neinv. dotace na realizaci projektu z OP VVV (EU)</t>
  </si>
  <si>
    <t>ZŠ TGM transfer neinv. dotace na realizaci projektu z OP VVV (EU)</t>
  </si>
  <si>
    <t>8.</t>
  </si>
  <si>
    <t>KRŘ Záležitosti krizového řízení, služby elektron. komunikací (internet, telefon), zv.</t>
  </si>
  <si>
    <t>Příloha k us. č. RMO/34/21/21</t>
  </si>
  <si>
    <t>SOC Poskytnutí neinv. dotace na činnost pro ADRA o.p.s., dle us. RMO/32/21/21</t>
  </si>
  <si>
    <t>SOC Nein. dotace na činnost pro ADRA o.p.s., IČ 61388122, dle us. RMO/32/21/21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</si>
</sst>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52">
    <xf numFmtId="0" fontId="0" fillId="0" borderId="0" xfId="0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4" fontId="2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6" xfId="0" applyNumberFormat="1" applyFont="1" applyFill="1" applyBorder="1"/>
    <xf numFmtId="4" fontId="3" fillId="0" borderId="6" xfId="0" applyNumberFormat="1" applyFont="1" applyFill="1" applyBorder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Fill="1" applyBorder="1"/>
    <xf numFmtId="0" fontId="0" fillId="0" borderId="0" xfId="0" applyFill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14" fontId="7" fillId="0" borderId="13" xfId="0" applyNumberFormat="1" applyFont="1" applyFill="1" applyBorder="1" applyAlignment="1"/>
    <xf numFmtId="4" fontId="2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3" fillId="0" borderId="5" xfId="0" applyNumberFormat="1" applyFont="1" applyFill="1" applyBorder="1"/>
    <xf numFmtId="0" fontId="8" fillId="3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" fontId="3" fillId="0" borderId="15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10" xfId="1"/>
    <cellStyle name="normální 2" xfId="2"/>
  </cellStyles>
  <dxfs count="27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22" zoomScaleNormal="100" workbookViewId="0">
      <selection activeCell="M57" sqref="M57"/>
    </sheetView>
  </sheetViews>
  <sheetFormatPr defaultRowHeight="15" x14ac:dyDescent="0.25"/>
  <cols>
    <col min="1" max="1" width="4" style="13" customWidth="1"/>
    <col min="2" max="2" width="74" style="13" customWidth="1"/>
    <col min="3" max="3" width="3" style="37" customWidth="1"/>
    <col min="4" max="4" width="9.140625" style="13" customWidth="1"/>
    <col min="5" max="5" width="5.42578125" style="13" customWidth="1"/>
    <col min="6" max="6" width="7.7109375" style="13" customWidth="1"/>
    <col min="7" max="7" width="6.85546875" style="13" customWidth="1"/>
    <col min="8" max="8" width="10.5703125" style="13" customWidth="1"/>
    <col min="9" max="9" width="10.42578125" style="13" customWidth="1"/>
    <col min="10" max="10" width="10.28515625" style="13" customWidth="1"/>
    <col min="11" max="16384" width="9.140625" style="13"/>
  </cols>
  <sheetData>
    <row r="1" spans="1:10" ht="16.5" customHeight="1" x14ac:dyDescent="0.25">
      <c r="A1" s="10" t="s">
        <v>97</v>
      </c>
      <c r="B1" s="11"/>
      <c r="C1" s="12"/>
      <c r="D1" s="12"/>
      <c r="E1" s="7"/>
      <c r="F1" s="7"/>
      <c r="G1" s="7"/>
      <c r="H1" s="11" t="s">
        <v>98</v>
      </c>
      <c r="I1" s="11"/>
      <c r="J1" s="10"/>
    </row>
    <row r="2" spans="1:10" ht="12.95" customHeight="1" x14ac:dyDescent="0.25">
      <c r="A2" s="34" t="s">
        <v>0</v>
      </c>
      <c r="B2" s="128" t="s">
        <v>1</v>
      </c>
      <c r="C2" s="126" t="s">
        <v>35</v>
      </c>
      <c r="D2" s="34" t="s">
        <v>2</v>
      </c>
      <c r="E2" s="128" t="s">
        <v>3</v>
      </c>
      <c r="F2" s="128" t="s">
        <v>4</v>
      </c>
      <c r="G2" s="128" t="s">
        <v>5</v>
      </c>
      <c r="H2" s="34" t="s">
        <v>6</v>
      </c>
      <c r="I2" s="34" t="s">
        <v>7</v>
      </c>
      <c r="J2" s="34" t="s">
        <v>8</v>
      </c>
    </row>
    <row r="3" spans="1:10" ht="12.95" customHeight="1" x14ac:dyDescent="0.25">
      <c r="A3" s="35" t="s">
        <v>9</v>
      </c>
      <c r="B3" s="129"/>
      <c r="C3" s="127"/>
      <c r="D3" s="35" t="s">
        <v>10</v>
      </c>
      <c r="E3" s="129"/>
      <c r="F3" s="129"/>
      <c r="G3" s="129"/>
      <c r="H3" s="35" t="s">
        <v>11</v>
      </c>
      <c r="I3" s="35" t="s">
        <v>96</v>
      </c>
      <c r="J3" s="35" t="s">
        <v>11</v>
      </c>
    </row>
    <row r="4" spans="1:10" ht="12.95" customHeight="1" x14ac:dyDescent="0.25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130" t="s">
        <v>13</v>
      </c>
      <c r="B5" s="80" t="s">
        <v>69</v>
      </c>
      <c r="C5" s="44"/>
      <c r="D5" s="38"/>
      <c r="E5" s="81"/>
      <c r="F5" s="81">
        <v>1121</v>
      </c>
      <c r="G5" s="38"/>
      <c r="H5" s="43">
        <v>36550</v>
      </c>
      <c r="I5" s="66">
        <v>10000</v>
      </c>
      <c r="J5" s="41">
        <f t="shared" ref="J5:J6" si="0">H5+I5</f>
        <v>46550</v>
      </c>
    </row>
    <row r="6" spans="1:10" ht="12.95" customHeight="1" x14ac:dyDescent="0.25">
      <c r="A6" s="131"/>
      <c r="B6" s="80" t="s">
        <v>68</v>
      </c>
      <c r="C6" s="44"/>
      <c r="D6" s="38"/>
      <c r="E6" s="81"/>
      <c r="F6" s="81">
        <v>1333</v>
      </c>
      <c r="G6" s="38"/>
      <c r="H6" s="43">
        <v>21816</v>
      </c>
      <c r="I6" s="66">
        <v>-10000</v>
      </c>
      <c r="J6" s="41">
        <f t="shared" si="0"/>
        <v>11816</v>
      </c>
    </row>
    <row r="7" spans="1:10" ht="12.75" customHeight="1" x14ac:dyDescent="0.25">
      <c r="A7" s="15"/>
      <c r="B7" s="67"/>
      <c r="C7" s="65"/>
      <c r="D7" s="65"/>
      <c r="E7" s="135" t="s">
        <v>14</v>
      </c>
      <c r="F7" s="135"/>
      <c r="G7" s="135"/>
      <c r="H7" s="64">
        <f>H5+H6</f>
        <v>58366</v>
      </c>
      <c r="I7" s="64">
        <f t="shared" ref="I7:J7" si="1">I5+I6</f>
        <v>0</v>
      </c>
      <c r="J7" s="64">
        <f t="shared" si="1"/>
        <v>58366</v>
      </c>
    </row>
    <row r="8" spans="1:10" ht="12.75" customHeight="1" x14ac:dyDescent="0.25">
      <c r="A8" s="15"/>
      <c r="B8" s="68" t="s">
        <v>32</v>
      </c>
      <c r="C8" s="65"/>
      <c r="D8" s="65"/>
      <c r="E8" s="136" t="s">
        <v>15</v>
      </c>
      <c r="F8" s="136"/>
      <c r="G8" s="136"/>
      <c r="H8" s="64">
        <v>0</v>
      </c>
      <c r="I8" s="64">
        <v>0</v>
      </c>
      <c r="J8" s="64">
        <v>0</v>
      </c>
    </row>
    <row r="9" spans="1:10" ht="12.75" customHeight="1" x14ac:dyDescent="0.25">
      <c r="A9" s="15"/>
      <c r="B9" s="69"/>
      <c r="C9" s="65"/>
      <c r="D9" s="65"/>
      <c r="E9" s="136" t="s">
        <v>16</v>
      </c>
      <c r="F9" s="136"/>
      <c r="G9" s="136"/>
      <c r="H9" s="64">
        <v>0</v>
      </c>
      <c r="I9" s="64">
        <v>0</v>
      </c>
      <c r="J9" s="64">
        <v>0</v>
      </c>
    </row>
    <row r="10" spans="1:10" ht="12.75" customHeight="1" x14ac:dyDescent="0.25">
      <c r="A10" s="17"/>
      <c r="B10" s="49"/>
      <c r="C10" s="70"/>
      <c r="D10" s="70"/>
      <c r="E10" s="136" t="s">
        <v>17</v>
      </c>
      <c r="F10" s="136"/>
      <c r="G10" s="136"/>
      <c r="H10" s="45">
        <f>H7-H8-H9</f>
        <v>58366</v>
      </c>
      <c r="I10" s="45">
        <f t="shared" ref="I10:J10" si="2">I7-I8-I9</f>
        <v>0</v>
      </c>
      <c r="J10" s="45">
        <f t="shared" si="2"/>
        <v>58366</v>
      </c>
    </row>
    <row r="11" spans="1:10" ht="12.75" customHeight="1" x14ac:dyDescent="0.25">
      <c r="A11" s="20" t="s">
        <v>18</v>
      </c>
      <c r="B11" s="49"/>
      <c r="C11" s="70"/>
      <c r="D11" s="70"/>
      <c r="E11" s="71"/>
      <c r="F11" s="49"/>
      <c r="G11" s="49"/>
      <c r="H11" s="72"/>
      <c r="I11" s="72"/>
      <c r="J11" s="73"/>
    </row>
    <row r="12" spans="1:10" ht="12.75" customHeight="1" x14ac:dyDescent="0.25">
      <c r="A12" s="146" t="s">
        <v>13</v>
      </c>
      <c r="B12" s="53" t="s">
        <v>47</v>
      </c>
      <c r="C12" s="100"/>
      <c r="D12" s="101"/>
      <c r="E12" s="38" t="s">
        <v>42</v>
      </c>
      <c r="F12" s="38" t="s">
        <v>44</v>
      </c>
      <c r="G12" s="38" t="s">
        <v>41</v>
      </c>
      <c r="H12" s="41">
        <v>63</v>
      </c>
      <c r="I12" s="42">
        <v>-22</v>
      </c>
      <c r="J12" s="43">
        <f t="shared" ref="J12:J14" si="3">H12+I12</f>
        <v>41</v>
      </c>
    </row>
    <row r="13" spans="1:10" ht="12.75" customHeight="1" x14ac:dyDescent="0.25">
      <c r="A13" s="146"/>
      <c r="B13" s="53" t="s">
        <v>48</v>
      </c>
      <c r="C13" s="100"/>
      <c r="D13" s="101"/>
      <c r="E13" s="38" t="s">
        <v>43</v>
      </c>
      <c r="F13" s="38" t="s">
        <v>45</v>
      </c>
      <c r="G13" s="38" t="s">
        <v>41</v>
      </c>
      <c r="H13" s="41">
        <v>152</v>
      </c>
      <c r="I13" s="42">
        <v>20</v>
      </c>
      <c r="J13" s="43">
        <f t="shared" si="3"/>
        <v>172</v>
      </c>
    </row>
    <row r="14" spans="1:10" ht="12.75" customHeight="1" x14ac:dyDescent="0.25">
      <c r="A14" s="146"/>
      <c r="B14" s="82" t="s">
        <v>49</v>
      </c>
      <c r="C14" s="102" t="s">
        <v>35</v>
      </c>
      <c r="D14" s="103"/>
      <c r="E14" s="83" t="s">
        <v>42</v>
      </c>
      <c r="F14" s="83" t="s">
        <v>46</v>
      </c>
      <c r="G14" s="83" t="s">
        <v>41</v>
      </c>
      <c r="H14" s="84">
        <v>0</v>
      </c>
      <c r="I14" s="110">
        <v>2</v>
      </c>
      <c r="J14" s="85">
        <f t="shared" si="3"/>
        <v>2</v>
      </c>
    </row>
    <row r="15" spans="1:10" ht="12.75" customHeight="1" x14ac:dyDescent="0.25">
      <c r="A15" s="144" t="s">
        <v>36</v>
      </c>
      <c r="B15" s="53" t="s">
        <v>99</v>
      </c>
      <c r="C15" s="101"/>
      <c r="D15" s="101"/>
      <c r="E15" s="38" t="s">
        <v>51</v>
      </c>
      <c r="F15" s="38" t="s">
        <v>52</v>
      </c>
      <c r="G15" s="38" t="s">
        <v>50</v>
      </c>
      <c r="H15" s="41">
        <v>15</v>
      </c>
      <c r="I15" s="111">
        <v>-15</v>
      </c>
      <c r="J15" s="43">
        <f t="shared" ref="J15:J18" si="4">H15+I15</f>
        <v>0</v>
      </c>
    </row>
    <row r="16" spans="1:10" ht="12.75" customHeight="1" x14ac:dyDescent="0.25">
      <c r="A16" s="147"/>
      <c r="B16" s="86" t="s">
        <v>53</v>
      </c>
      <c r="C16" s="104" t="s">
        <v>35</v>
      </c>
      <c r="D16" s="105"/>
      <c r="E16" s="87" t="s">
        <v>55</v>
      </c>
      <c r="F16" s="87" t="s">
        <v>56</v>
      </c>
      <c r="G16" s="87" t="s">
        <v>54</v>
      </c>
      <c r="H16" s="84">
        <v>0</v>
      </c>
      <c r="I16" s="112">
        <v>15</v>
      </c>
      <c r="J16" s="88">
        <f t="shared" si="4"/>
        <v>15</v>
      </c>
    </row>
    <row r="17" spans="1:10" ht="12.75" customHeight="1" x14ac:dyDescent="0.25">
      <c r="A17" s="146" t="s">
        <v>37</v>
      </c>
      <c r="B17" s="39" t="s">
        <v>57</v>
      </c>
      <c r="C17" s="44"/>
      <c r="D17" s="38"/>
      <c r="E17" s="97">
        <v>6171</v>
      </c>
      <c r="F17" s="97">
        <v>5168</v>
      </c>
      <c r="G17" s="78"/>
      <c r="H17" s="41">
        <v>3212</v>
      </c>
      <c r="I17" s="42">
        <v>-18.149999999999999</v>
      </c>
      <c r="J17" s="43">
        <f t="shared" si="4"/>
        <v>3193.85</v>
      </c>
    </row>
    <row r="18" spans="1:10" ht="12.75" customHeight="1" x14ac:dyDescent="0.25">
      <c r="A18" s="146"/>
      <c r="B18" s="89" t="s">
        <v>58</v>
      </c>
      <c r="C18" s="90" t="s">
        <v>35</v>
      </c>
      <c r="D18" s="87"/>
      <c r="E18" s="91">
        <v>5171</v>
      </c>
      <c r="F18" s="91">
        <v>5042</v>
      </c>
      <c r="G18" s="92"/>
      <c r="H18" s="84">
        <v>0</v>
      </c>
      <c r="I18" s="110">
        <v>18.149999999999999</v>
      </c>
      <c r="J18" s="88">
        <f t="shared" si="4"/>
        <v>18.149999999999999</v>
      </c>
    </row>
    <row r="19" spans="1:10" ht="12.75" customHeight="1" x14ac:dyDescent="0.25">
      <c r="A19" s="145" t="s">
        <v>38</v>
      </c>
      <c r="B19" s="53" t="s">
        <v>66</v>
      </c>
      <c r="C19" s="44"/>
      <c r="D19" s="97"/>
      <c r="E19" s="97">
        <v>2223</v>
      </c>
      <c r="F19" s="97">
        <v>5175</v>
      </c>
      <c r="G19" s="78" t="s">
        <v>59</v>
      </c>
      <c r="H19" s="41">
        <v>18</v>
      </c>
      <c r="I19" s="42">
        <v>-1</v>
      </c>
      <c r="J19" s="43">
        <f t="shared" ref="J19:J45" si="5">H19+I19</f>
        <v>17</v>
      </c>
    </row>
    <row r="20" spans="1:10" ht="12.75" customHeight="1" x14ac:dyDescent="0.25">
      <c r="A20" s="145"/>
      <c r="B20" s="53" t="s">
        <v>65</v>
      </c>
      <c r="C20" s="44"/>
      <c r="D20" s="97"/>
      <c r="E20" s="97">
        <v>2223</v>
      </c>
      <c r="F20" s="97">
        <v>5169</v>
      </c>
      <c r="G20" s="78" t="s">
        <v>59</v>
      </c>
      <c r="H20" s="41">
        <v>25</v>
      </c>
      <c r="I20" s="111">
        <v>1</v>
      </c>
      <c r="J20" s="43">
        <f t="shared" si="5"/>
        <v>26</v>
      </c>
    </row>
    <row r="21" spans="1:10" ht="12.75" customHeight="1" x14ac:dyDescent="0.25">
      <c r="A21" s="144" t="s">
        <v>94</v>
      </c>
      <c r="B21" s="106" t="s">
        <v>62</v>
      </c>
      <c r="C21" s="44"/>
      <c r="D21" s="97"/>
      <c r="E21" s="97">
        <v>6112</v>
      </c>
      <c r="F21" s="97">
        <v>5901</v>
      </c>
      <c r="G21" s="38" t="s">
        <v>60</v>
      </c>
      <c r="H21" s="41">
        <v>129.79</v>
      </c>
      <c r="I21" s="42">
        <v>-5</v>
      </c>
      <c r="J21" s="79">
        <f t="shared" si="5"/>
        <v>124.78999999999999</v>
      </c>
    </row>
    <row r="22" spans="1:10" ht="12.75" customHeight="1" x14ac:dyDescent="0.25">
      <c r="A22" s="145"/>
      <c r="B22" s="106" t="s">
        <v>63</v>
      </c>
      <c r="C22" s="44"/>
      <c r="D22" s="97"/>
      <c r="E22" s="97">
        <v>4374</v>
      </c>
      <c r="F22" s="97">
        <v>5223</v>
      </c>
      <c r="G22" s="38" t="s">
        <v>61</v>
      </c>
      <c r="H22" s="41">
        <v>255</v>
      </c>
      <c r="I22" s="111">
        <v>5</v>
      </c>
      <c r="J22" s="79">
        <f t="shared" si="5"/>
        <v>260</v>
      </c>
    </row>
    <row r="23" spans="1:10" ht="12.75" customHeight="1" x14ac:dyDescent="0.25">
      <c r="A23" s="146" t="s">
        <v>39</v>
      </c>
      <c r="B23" s="99" t="s">
        <v>75</v>
      </c>
      <c r="C23" s="44"/>
      <c r="D23" s="97"/>
      <c r="E23" s="98">
        <v>5212</v>
      </c>
      <c r="F23" s="98">
        <v>5169</v>
      </c>
      <c r="G23" s="98"/>
      <c r="H23" s="43">
        <v>380</v>
      </c>
      <c r="I23" s="66">
        <v>-12</v>
      </c>
      <c r="J23" s="41">
        <f t="shared" si="5"/>
        <v>368</v>
      </c>
    </row>
    <row r="24" spans="1:10" ht="12.75" customHeight="1" x14ac:dyDescent="0.25">
      <c r="A24" s="146"/>
      <c r="B24" s="99" t="s">
        <v>76</v>
      </c>
      <c r="C24" s="44"/>
      <c r="D24" s="97"/>
      <c r="E24" s="98">
        <v>5212</v>
      </c>
      <c r="F24" s="98">
        <v>5154</v>
      </c>
      <c r="G24" s="98"/>
      <c r="H24" s="43">
        <v>5</v>
      </c>
      <c r="I24" s="66">
        <v>12</v>
      </c>
      <c r="J24" s="41">
        <f t="shared" si="5"/>
        <v>17</v>
      </c>
    </row>
    <row r="25" spans="1:10" ht="12.75" customHeight="1" x14ac:dyDescent="0.25">
      <c r="A25" s="146"/>
      <c r="B25" s="99" t="s">
        <v>77</v>
      </c>
      <c r="C25" s="44"/>
      <c r="D25" s="97"/>
      <c r="E25" s="97">
        <v>5212</v>
      </c>
      <c r="F25" s="97">
        <v>5019</v>
      </c>
      <c r="G25" s="38"/>
      <c r="H25" s="43">
        <v>11</v>
      </c>
      <c r="I25" s="66">
        <v>-11</v>
      </c>
      <c r="J25" s="41">
        <f t="shared" si="5"/>
        <v>0</v>
      </c>
    </row>
    <row r="26" spans="1:10" ht="12.75" customHeight="1" x14ac:dyDescent="0.25">
      <c r="A26" s="146"/>
      <c r="B26" s="99" t="s">
        <v>78</v>
      </c>
      <c r="C26" s="44"/>
      <c r="D26" s="97"/>
      <c r="E26" s="97">
        <v>5212</v>
      </c>
      <c r="F26" s="97">
        <v>5032</v>
      </c>
      <c r="G26" s="38"/>
      <c r="H26" s="43">
        <v>1</v>
      </c>
      <c r="I26" s="66">
        <v>-1</v>
      </c>
      <c r="J26" s="41">
        <f t="shared" si="5"/>
        <v>0</v>
      </c>
    </row>
    <row r="27" spans="1:10" ht="12.75" customHeight="1" x14ac:dyDescent="0.25">
      <c r="A27" s="146"/>
      <c r="B27" s="99" t="s">
        <v>100</v>
      </c>
      <c r="C27" s="44"/>
      <c r="D27" s="97"/>
      <c r="E27" s="107">
        <v>5212</v>
      </c>
      <c r="F27" s="107">
        <v>5131</v>
      </c>
      <c r="G27" s="38"/>
      <c r="H27" s="43">
        <v>20</v>
      </c>
      <c r="I27" s="66">
        <v>-13</v>
      </c>
      <c r="J27" s="41">
        <f>H27+I27</f>
        <v>7</v>
      </c>
    </row>
    <row r="28" spans="1:10" ht="12.75" customHeight="1" x14ac:dyDescent="0.25">
      <c r="A28" s="146"/>
      <c r="B28" s="99" t="s">
        <v>79</v>
      </c>
      <c r="C28" s="44"/>
      <c r="D28" s="97"/>
      <c r="E28" s="97">
        <v>5212</v>
      </c>
      <c r="F28" s="97">
        <v>5173</v>
      </c>
      <c r="G28" s="38"/>
      <c r="H28" s="43">
        <v>10</v>
      </c>
      <c r="I28" s="66">
        <v>-8</v>
      </c>
      <c r="J28" s="41">
        <f t="shared" ref="J28:J40" si="6">H28+I28</f>
        <v>2</v>
      </c>
    </row>
    <row r="29" spans="1:10" ht="12.75" customHeight="1" x14ac:dyDescent="0.25">
      <c r="A29" s="146"/>
      <c r="B29" s="99" t="s">
        <v>80</v>
      </c>
      <c r="C29" s="44"/>
      <c r="D29" s="97"/>
      <c r="E29" s="97">
        <v>5212</v>
      </c>
      <c r="F29" s="97">
        <v>5156</v>
      </c>
      <c r="G29" s="38"/>
      <c r="H29" s="43">
        <v>15</v>
      </c>
      <c r="I29" s="66">
        <v>-5</v>
      </c>
      <c r="J29" s="41">
        <f t="shared" si="6"/>
        <v>10</v>
      </c>
    </row>
    <row r="30" spans="1:10" ht="12.75" customHeight="1" x14ac:dyDescent="0.25">
      <c r="A30" s="146"/>
      <c r="B30" s="39" t="s">
        <v>81</v>
      </c>
      <c r="C30" s="44"/>
      <c r="D30" s="97"/>
      <c r="E30" s="97">
        <v>5279</v>
      </c>
      <c r="F30" s="97">
        <v>5137</v>
      </c>
      <c r="G30" s="38"/>
      <c r="H30" s="43">
        <v>93</v>
      </c>
      <c r="I30" s="66">
        <v>-25</v>
      </c>
      <c r="J30" s="41">
        <f t="shared" si="6"/>
        <v>68</v>
      </c>
    </row>
    <row r="31" spans="1:10" ht="12.75" customHeight="1" x14ac:dyDescent="0.25">
      <c r="A31" s="146"/>
      <c r="B31" s="39" t="s">
        <v>82</v>
      </c>
      <c r="C31" s="44"/>
      <c r="D31" s="97"/>
      <c r="E31" s="97">
        <v>5279</v>
      </c>
      <c r="F31" s="97">
        <v>5162</v>
      </c>
      <c r="G31" s="38"/>
      <c r="H31" s="43">
        <v>20</v>
      </c>
      <c r="I31" s="66">
        <v>-4</v>
      </c>
      <c r="J31" s="41">
        <f t="shared" si="6"/>
        <v>16</v>
      </c>
    </row>
    <row r="32" spans="1:10" ht="12.75" customHeight="1" x14ac:dyDescent="0.25">
      <c r="A32" s="146"/>
      <c r="B32" s="39" t="s">
        <v>83</v>
      </c>
      <c r="C32" s="44"/>
      <c r="D32" s="97"/>
      <c r="E32" s="97">
        <v>5512</v>
      </c>
      <c r="F32" s="97">
        <v>5131</v>
      </c>
      <c r="G32" s="38" t="s">
        <v>92</v>
      </c>
      <c r="H32" s="43">
        <v>5</v>
      </c>
      <c r="I32" s="66">
        <v>-3.84</v>
      </c>
      <c r="J32" s="41">
        <f t="shared" si="6"/>
        <v>1.1600000000000001</v>
      </c>
    </row>
    <row r="33" spans="1:10" ht="12.75" customHeight="1" x14ac:dyDescent="0.25">
      <c r="A33" s="146"/>
      <c r="B33" s="39" t="s">
        <v>84</v>
      </c>
      <c r="C33" s="44"/>
      <c r="D33" s="97"/>
      <c r="E33" s="97">
        <v>5512</v>
      </c>
      <c r="F33" s="97">
        <v>5019</v>
      </c>
      <c r="G33" s="38" t="s">
        <v>92</v>
      </c>
      <c r="H33" s="43">
        <v>25</v>
      </c>
      <c r="I33" s="66">
        <v>11</v>
      </c>
      <c r="J33" s="41">
        <f t="shared" si="6"/>
        <v>36</v>
      </c>
    </row>
    <row r="34" spans="1:10" ht="12.75" customHeight="1" x14ac:dyDescent="0.25">
      <c r="A34" s="146"/>
      <c r="B34" s="39" t="s">
        <v>85</v>
      </c>
      <c r="C34" s="44"/>
      <c r="D34" s="97"/>
      <c r="E34" s="97">
        <v>5512</v>
      </c>
      <c r="F34" s="97">
        <v>5039</v>
      </c>
      <c r="G34" s="38" t="s">
        <v>92</v>
      </c>
      <c r="H34" s="43">
        <v>10</v>
      </c>
      <c r="I34" s="66">
        <v>4</v>
      </c>
      <c r="J34" s="41">
        <f t="shared" si="6"/>
        <v>14</v>
      </c>
    </row>
    <row r="35" spans="1:10" ht="12.75" customHeight="1" x14ac:dyDescent="0.25">
      <c r="A35" s="146"/>
      <c r="B35" s="89" t="s">
        <v>86</v>
      </c>
      <c r="C35" s="90" t="s">
        <v>35</v>
      </c>
      <c r="D35" s="91"/>
      <c r="E35" s="91">
        <v>5512</v>
      </c>
      <c r="F35" s="91">
        <v>5042</v>
      </c>
      <c r="G35" s="87" t="s">
        <v>92</v>
      </c>
      <c r="H35" s="88">
        <v>0</v>
      </c>
      <c r="I35" s="108">
        <v>4</v>
      </c>
      <c r="J35" s="84">
        <f t="shared" si="6"/>
        <v>4</v>
      </c>
    </row>
    <row r="36" spans="1:10" ht="12.75" customHeight="1" x14ac:dyDescent="0.25">
      <c r="A36" s="146"/>
      <c r="B36" s="39" t="s">
        <v>87</v>
      </c>
      <c r="C36" s="44"/>
      <c r="D36" s="97"/>
      <c r="E36" s="97">
        <v>5512</v>
      </c>
      <c r="F36" s="97">
        <v>5132</v>
      </c>
      <c r="G36" s="38" t="s">
        <v>92</v>
      </c>
      <c r="H36" s="43">
        <v>30</v>
      </c>
      <c r="I36" s="66">
        <v>13.84</v>
      </c>
      <c r="J36" s="41">
        <f t="shared" si="6"/>
        <v>43.84</v>
      </c>
    </row>
    <row r="37" spans="1:10" ht="12.75" customHeight="1" x14ac:dyDescent="0.25">
      <c r="A37" s="146"/>
      <c r="B37" s="39" t="s">
        <v>88</v>
      </c>
      <c r="C37" s="44"/>
      <c r="D37" s="97"/>
      <c r="E37" s="97">
        <v>5512</v>
      </c>
      <c r="F37" s="97">
        <v>5162</v>
      </c>
      <c r="G37" s="38" t="s">
        <v>92</v>
      </c>
      <c r="H37" s="43">
        <v>8</v>
      </c>
      <c r="I37" s="66">
        <v>4</v>
      </c>
      <c r="J37" s="41">
        <f t="shared" si="6"/>
        <v>12</v>
      </c>
    </row>
    <row r="38" spans="1:10" ht="12.75" customHeight="1" x14ac:dyDescent="0.25">
      <c r="A38" s="146"/>
      <c r="B38" s="89" t="s">
        <v>89</v>
      </c>
      <c r="C38" s="90" t="s">
        <v>35</v>
      </c>
      <c r="D38" s="91"/>
      <c r="E38" s="91">
        <v>5512</v>
      </c>
      <c r="F38" s="91">
        <v>5042</v>
      </c>
      <c r="G38" s="87" t="s">
        <v>93</v>
      </c>
      <c r="H38" s="88">
        <v>0</v>
      </c>
      <c r="I38" s="108">
        <v>4</v>
      </c>
      <c r="J38" s="84">
        <f t="shared" si="6"/>
        <v>4</v>
      </c>
    </row>
    <row r="39" spans="1:10" ht="12.75" customHeight="1" x14ac:dyDescent="0.25">
      <c r="A39" s="146"/>
      <c r="B39" s="39" t="s">
        <v>90</v>
      </c>
      <c r="C39" s="101"/>
      <c r="D39" s="101"/>
      <c r="E39" s="97">
        <v>5512</v>
      </c>
      <c r="F39" s="97">
        <v>5156</v>
      </c>
      <c r="G39" s="38" t="s">
        <v>93</v>
      </c>
      <c r="H39" s="43">
        <v>30</v>
      </c>
      <c r="I39" s="66">
        <v>5</v>
      </c>
      <c r="J39" s="41">
        <f t="shared" si="6"/>
        <v>35</v>
      </c>
    </row>
    <row r="40" spans="1:10" ht="12.75" customHeight="1" x14ac:dyDescent="0.25">
      <c r="A40" s="146"/>
      <c r="B40" s="39" t="s">
        <v>91</v>
      </c>
      <c r="C40" s="77"/>
      <c r="D40" s="98"/>
      <c r="E40" s="97">
        <v>5512</v>
      </c>
      <c r="F40" s="97">
        <v>5137</v>
      </c>
      <c r="G40" s="38" t="s">
        <v>93</v>
      </c>
      <c r="H40" s="43">
        <v>25</v>
      </c>
      <c r="I40" s="66">
        <v>25</v>
      </c>
      <c r="J40" s="41">
        <f t="shared" si="6"/>
        <v>50</v>
      </c>
    </row>
    <row r="41" spans="1:10" ht="12.75" customHeight="1" x14ac:dyDescent="0.25">
      <c r="A41" s="146" t="s">
        <v>40</v>
      </c>
      <c r="B41" s="106" t="s">
        <v>70</v>
      </c>
      <c r="C41" s="77"/>
      <c r="D41" s="97"/>
      <c r="E41" s="98">
        <v>5311</v>
      </c>
      <c r="F41" s="98">
        <v>5026</v>
      </c>
      <c r="G41" s="78" t="s">
        <v>64</v>
      </c>
      <c r="H41" s="41">
        <v>270</v>
      </c>
      <c r="I41" s="42">
        <v>-270</v>
      </c>
      <c r="J41" s="79">
        <f t="shared" si="5"/>
        <v>0</v>
      </c>
    </row>
    <row r="42" spans="1:10" ht="12.75" customHeight="1" x14ac:dyDescent="0.25">
      <c r="A42" s="146"/>
      <c r="B42" s="109" t="s">
        <v>71</v>
      </c>
      <c r="C42" s="93" t="s">
        <v>35</v>
      </c>
      <c r="D42" s="94"/>
      <c r="E42" s="94">
        <v>5311</v>
      </c>
      <c r="F42" s="94">
        <v>5024</v>
      </c>
      <c r="G42" s="92" t="s">
        <v>64</v>
      </c>
      <c r="H42" s="84">
        <v>0</v>
      </c>
      <c r="I42" s="112">
        <v>246</v>
      </c>
      <c r="J42" s="95">
        <f t="shared" si="5"/>
        <v>246</v>
      </c>
    </row>
    <row r="43" spans="1:10" ht="12.75" customHeight="1" x14ac:dyDescent="0.25">
      <c r="A43" s="146"/>
      <c r="B43" s="106" t="s">
        <v>67</v>
      </c>
      <c r="C43" s="77"/>
      <c r="D43" s="98"/>
      <c r="E43" s="98">
        <v>5311</v>
      </c>
      <c r="F43" s="98">
        <v>5424</v>
      </c>
      <c r="G43" s="78" t="s">
        <v>64</v>
      </c>
      <c r="H43" s="41">
        <v>55</v>
      </c>
      <c r="I43" s="42">
        <v>74</v>
      </c>
      <c r="J43" s="79">
        <f t="shared" si="5"/>
        <v>129</v>
      </c>
    </row>
    <row r="44" spans="1:10" ht="12.75" customHeight="1" x14ac:dyDescent="0.25">
      <c r="A44" s="146"/>
      <c r="B44" s="106" t="s">
        <v>72</v>
      </c>
      <c r="C44" s="77"/>
      <c r="D44" s="98"/>
      <c r="E44" s="98">
        <v>5311</v>
      </c>
      <c r="F44" s="98">
        <v>5031</v>
      </c>
      <c r="G44" s="78" t="s">
        <v>64</v>
      </c>
      <c r="H44" s="41">
        <v>2753</v>
      </c>
      <c r="I44" s="42">
        <v>-50</v>
      </c>
      <c r="J44" s="79">
        <f t="shared" si="5"/>
        <v>2703</v>
      </c>
    </row>
    <row r="45" spans="1:10" ht="12.75" customHeight="1" x14ac:dyDescent="0.25">
      <c r="A45" s="146"/>
      <c r="B45" s="106" t="s">
        <v>74</v>
      </c>
      <c r="C45" s="44"/>
      <c r="D45" s="97"/>
      <c r="E45" s="97">
        <v>5311</v>
      </c>
      <c r="F45" s="97">
        <v>5162</v>
      </c>
      <c r="G45" s="38" t="s">
        <v>64</v>
      </c>
      <c r="H45" s="41">
        <v>83</v>
      </c>
      <c r="I45" s="42">
        <v>30</v>
      </c>
      <c r="J45" s="43">
        <f t="shared" si="5"/>
        <v>113</v>
      </c>
    </row>
    <row r="46" spans="1:10" ht="12.75" customHeight="1" x14ac:dyDescent="0.25">
      <c r="A46" s="17"/>
      <c r="B46" s="49"/>
      <c r="C46" s="70"/>
      <c r="D46" s="70"/>
      <c r="E46" s="140" t="s">
        <v>19</v>
      </c>
      <c r="F46" s="141"/>
      <c r="G46" s="142"/>
      <c r="H46" s="45">
        <f>SUM(H12:H45)</f>
        <v>7718.79</v>
      </c>
      <c r="I46" s="45">
        <f>SUM(I12:I45)</f>
        <v>30</v>
      </c>
      <c r="J46" s="45">
        <f>SUM(J12:J45)</f>
        <v>7748.79</v>
      </c>
    </row>
    <row r="47" spans="1:10" ht="12.75" customHeight="1" x14ac:dyDescent="0.25">
      <c r="A47" s="22" t="s">
        <v>20</v>
      </c>
      <c r="B47" s="49"/>
      <c r="C47" s="70"/>
      <c r="D47" s="70"/>
      <c r="E47" s="71"/>
      <c r="F47" s="49"/>
      <c r="G47" s="49"/>
      <c r="H47" s="72"/>
      <c r="I47" s="72"/>
      <c r="J47" s="74"/>
    </row>
    <row r="48" spans="1:10" ht="12.75" customHeight="1" x14ac:dyDescent="0.25">
      <c r="A48" s="96" t="s">
        <v>13</v>
      </c>
      <c r="B48" s="106" t="s">
        <v>73</v>
      </c>
      <c r="C48" s="97"/>
      <c r="D48" s="97"/>
      <c r="E48" s="97">
        <v>5311</v>
      </c>
      <c r="F48" s="97">
        <v>6122</v>
      </c>
      <c r="G48" s="38" t="s">
        <v>64</v>
      </c>
      <c r="H48" s="41">
        <v>875</v>
      </c>
      <c r="I48" s="42">
        <v>-30</v>
      </c>
      <c r="J48" s="43">
        <f>H48+I48</f>
        <v>845</v>
      </c>
    </row>
    <row r="49" spans="1:10" ht="12.75" customHeight="1" x14ac:dyDescent="0.25">
      <c r="A49" s="19"/>
      <c r="B49" s="49"/>
      <c r="C49" s="70"/>
      <c r="D49" s="70"/>
      <c r="E49" s="143" t="s">
        <v>21</v>
      </c>
      <c r="F49" s="143"/>
      <c r="G49" s="143"/>
      <c r="H49" s="75">
        <f>H48</f>
        <v>875</v>
      </c>
      <c r="I49" s="75">
        <f t="shared" ref="I49:J49" si="7">I48</f>
        <v>-30</v>
      </c>
      <c r="J49" s="75">
        <f t="shared" si="7"/>
        <v>845</v>
      </c>
    </row>
    <row r="50" spans="1:10" ht="12.75" customHeight="1" x14ac:dyDescent="0.25">
      <c r="A50" s="16" t="s">
        <v>30</v>
      </c>
      <c r="B50" s="18"/>
      <c r="C50" s="19"/>
      <c r="D50" s="19"/>
      <c r="E50" s="23"/>
      <c r="F50" s="23"/>
      <c r="G50" s="23"/>
      <c r="H50" s="24"/>
      <c r="I50" s="25"/>
      <c r="J50" s="24"/>
    </row>
    <row r="51" spans="1:10" ht="12.75" customHeight="1" x14ac:dyDescent="0.25">
      <c r="A51" s="76" t="s">
        <v>13</v>
      </c>
      <c r="B51" s="36"/>
      <c r="C51" s="4"/>
      <c r="D51" s="4"/>
      <c r="E51" s="9"/>
      <c r="F51" s="9"/>
      <c r="G51" s="9"/>
      <c r="H51" s="6">
        <v>0</v>
      </c>
      <c r="I51" s="5">
        <v>0</v>
      </c>
      <c r="J51" s="6">
        <f>H51+I51</f>
        <v>0</v>
      </c>
    </row>
    <row r="52" spans="1:10" ht="12.75" customHeight="1" x14ac:dyDescent="0.25">
      <c r="A52" s="19"/>
      <c r="B52" s="18"/>
      <c r="C52" s="19"/>
      <c r="D52" s="19"/>
      <c r="E52" s="132" t="s">
        <v>31</v>
      </c>
      <c r="F52" s="133"/>
      <c r="G52" s="134"/>
      <c r="H52" s="26">
        <v>0</v>
      </c>
      <c r="I52" s="5">
        <f>SUM(I51:I51)</f>
        <v>0</v>
      </c>
      <c r="J52" s="27">
        <v>0</v>
      </c>
    </row>
    <row r="53" spans="1:10" ht="12.75" customHeight="1" x14ac:dyDescent="0.25">
      <c r="A53" s="19"/>
      <c r="B53" s="18"/>
      <c r="C53" s="19"/>
      <c r="D53" s="19"/>
      <c r="E53" s="21"/>
      <c r="F53" s="21"/>
      <c r="G53" s="28"/>
      <c r="H53" s="26"/>
      <c r="I53" s="29"/>
      <c r="J53" s="24"/>
    </row>
    <row r="54" spans="1:10" ht="12.75" customHeight="1" x14ac:dyDescent="0.25">
      <c r="A54" s="7"/>
      <c r="B54" s="59" t="s">
        <v>29</v>
      </c>
      <c r="C54" s="19"/>
      <c r="D54" s="19"/>
      <c r="E54" s="137" t="s">
        <v>14</v>
      </c>
      <c r="F54" s="138"/>
      <c r="G54" s="138"/>
      <c r="H54" s="139"/>
      <c r="I54" s="8">
        <f>I7</f>
        <v>0</v>
      </c>
      <c r="J54" s="30"/>
    </row>
    <row r="55" spans="1:10" ht="12.75" customHeight="1" x14ac:dyDescent="0.25">
      <c r="A55" s="7"/>
      <c r="B55" s="21"/>
      <c r="C55" s="19"/>
      <c r="D55" s="19"/>
      <c r="E55" s="137" t="s">
        <v>22</v>
      </c>
      <c r="F55" s="138"/>
      <c r="G55" s="138"/>
      <c r="H55" s="139"/>
      <c r="I55" s="8">
        <f>I46+I8</f>
        <v>30</v>
      </c>
      <c r="J55" s="17"/>
    </row>
    <row r="56" spans="1:10" ht="12.75" customHeight="1" x14ac:dyDescent="0.25">
      <c r="A56" s="7"/>
      <c r="B56" s="21"/>
      <c r="C56" s="19"/>
      <c r="D56" s="19"/>
      <c r="E56" s="137" t="s">
        <v>23</v>
      </c>
      <c r="F56" s="138"/>
      <c r="G56" s="138"/>
      <c r="H56" s="139"/>
      <c r="I56" s="8">
        <f>I49+I9</f>
        <v>-30</v>
      </c>
      <c r="J56" s="31"/>
    </row>
    <row r="57" spans="1:10" ht="12.95" customHeight="1" x14ac:dyDescent="0.25">
      <c r="A57" s="7"/>
      <c r="B57" s="21"/>
      <c r="C57" s="19"/>
      <c r="D57" s="19"/>
      <c r="E57" s="137" t="s">
        <v>24</v>
      </c>
      <c r="F57" s="138"/>
      <c r="G57" s="138"/>
      <c r="H57" s="139"/>
      <c r="I57" s="8">
        <f>I55+I56</f>
        <v>0</v>
      </c>
      <c r="J57" s="31"/>
    </row>
    <row r="58" spans="1:10" ht="12.95" customHeight="1" x14ac:dyDescent="0.25">
      <c r="A58" s="7"/>
      <c r="B58" s="21"/>
      <c r="C58" s="19"/>
      <c r="D58" s="19"/>
      <c r="E58" s="148" t="s">
        <v>25</v>
      </c>
      <c r="F58" s="149"/>
      <c r="G58" s="149"/>
      <c r="H58" s="150"/>
      <c r="I58" s="42">
        <f>I54-I57</f>
        <v>0</v>
      </c>
      <c r="J58" s="46"/>
    </row>
    <row r="59" spans="1:10" ht="12.95" customHeight="1" x14ac:dyDescent="0.25">
      <c r="A59" s="7"/>
      <c r="B59" s="21"/>
      <c r="C59" s="19"/>
      <c r="D59" s="19"/>
      <c r="E59" s="148" t="s">
        <v>26</v>
      </c>
      <c r="F59" s="149"/>
      <c r="G59" s="149"/>
      <c r="H59" s="150"/>
      <c r="I59" s="42">
        <f>I52</f>
        <v>0</v>
      </c>
      <c r="J59" s="46"/>
    </row>
    <row r="60" spans="1:10" ht="15" customHeight="1" x14ac:dyDescent="0.25">
      <c r="A60" s="7"/>
      <c r="B60" s="60"/>
      <c r="C60" s="32"/>
      <c r="D60" s="32"/>
      <c r="E60" s="47"/>
      <c r="F60" s="48"/>
      <c r="G60" s="49"/>
      <c r="H60" s="61">
        <v>44110</v>
      </c>
      <c r="I60" s="62"/>
      <c r="J60" s="63">
        <v>44489</v>
      </c>
    </row>
    <row r="61" spans="1:10" ht="12.95" customHeight="1" x14ac:dyDescent="0.25">
      <c r="A61" s="7"/>
      <c r="B61" s="59" t="s">
        <v>33</v>
      </c>
      <c r="C61" s="19"/>
      <c r="D61" s="19"/>
      <c r="E61" s="50" t="s">
        <v>27</v>
      </c>
      <c r="F61" s="51"/>
      <c r="G61" s="52"/>
      <c r="H61" s="42">
        <v>469833.84</v>
      </c>
      <c r="I61" s="42">
        <f>I54</f>
        <v>0</v>
      </c>
      <c r="J61" s="42">
        <f>H61+I61</f>
        <v>469833.84</v>
      </c>
    </row>
    <row r="62" spans="1:10" ht="12.95" customHeight="1" x14ac:dyDescent="0.25">
      <c r="A62" s="7"/>
      <c r="B62" s="18"/>
      <c r="C62" s="19"/>
      <c r="D62" s="19"/>
      <c r="E62" s="53" t="s">
        <v>22</v>
      </c>
      <c r="F62" s="54"/>
      <c r="G62" s="40"/>
      <c r="H62" s="41">
        <v>416660.55</v>
      </c>
      <c r="I62" s="42">
        <f>I46+I8</f>
        <v>30</v>
      </c>
      <c r="J62" s="41">
        <f>H62+I62</f>
        <v>416690.55</v>
      </c>
    </row>
    <row r="63" spans="1:10" ht="12.95" customHeight="1" x14ac:dyDescent="0.25">
      <c r="A63" s="7"/>
      <c r="B63" s="18"/>
      <c r="C63" s="19"/>
      <c r="D63" s="19"/>
      <c r="E63" s="55" t="s">
        <v>23</v>
      </c>
      <c r="F63" s="49"/>
      <c r="G63" s="56"/>
      <c r="H63" s="41">
        <v>104120.7</v>
      </c>
      <c r="I63" s="42">
        <f>I49+I9</f>
        <v>-30</v>
      </c>
      <c r="J63" s="41">
        <f>H63+I63</f>
        <v>104090.7</v>
      </c>
    </row>
    <row r="64" spans="1:10" ht="12.95" customHeight="1" x14ac:dyDescent="0.25">
      <c r="A64" s="7"/>
      <c r="C64" s="32"/>
      <c r="D64" s="32"/>
      <c r="E64" s="57" t="s">
        <v>34</v>
      </c>
      <c r="F64" s="54"/>
      <c r="G64" s="40"/>
      <c r="H64" s="42">
        <f>SUM(H62:H63)</f>
        <v>520781.25</v>
      </c>
      <c r="I64" s="42">
        <f>SUM(I62:I63)</f>
        <v>0</v>
      </c>
      <c r="J64" s="42">
        <f>SUM(J62:J63)</f>
        <v>520781.25</v>
      </c>
    </row>
    <row r="65" spans="1:10" ht="12.95" customHeight="1" x14ac:dyDescent="0.25">
      <c r="A65" s="7"/>
      <c r="B65" s="7"/>
      <c r="C65" s="32"/>
      <c r="D65" s="32"/>
      <c r="E65" s="55" t="s">
        <v>17</v>
      </c>
      <c r="F65" s="49"/>
      <c r="G65" s="56"/>
      <c r="H65" s="41">
        <f>H61-H64</f>
        <v>-50947.409999999974</v>
      </c>
      <c r="I65" s="42">
        <f>I61-I64</f>
        <v>0</v>
      </c>
      <c r="J65" s="41">
        <f>J61-J64</f>
        <v>-50947.409999999974</v>
      </c>
    </row>
    <row r="66" spans="1:10" ht="12.95" customHeight="1" x14ac:dyDescent="0.25">
      <c r="A66" s="7"/>
      <c r="B66" s="33" t="s">
        <v>95</v>
      </c>
      <c r="C66" s="32"/>
      <c r="D66" s="32"/>
      <c r="E66" s="57" t="s">
        <v>28</v>
      </c>
      <c r="F66" s="54"/>
      <c r="G66" s="40"/>
      <c r="H66" s="42">
        <v>50947.41</v>
      </c>
      <c r="I66" s="42">
        <f>I59</f>
        <v>0</v>
      </c>
      <c r="J66" s="42">
        <f>H66+I66</f>
        <v>50947.41</v>
      </c>
    </row>
    <row r="67" spans="1:10" ht="12.95" customHeight="1" x14ac:dyDescent="0.25">
      <c r="E67" s="58"/>
      <c r="F67" s="58"/>
      <c r="G67" s="58"/>
      <c r="H67" s="58"/>
      <c r="I67" s="58"/>
      <c r="J67" s="58"/>
    </row>
    <row r="68" spans="1:10" ht="12.95" customHeight="1" x14ac:dyDescent="0.25">
      <c r="C68" s="13"/>
      <c r="E68" s="58"/>
      <c r="F68" s="58"/>
      <c r="G68" s="58"/>
      <c r="H68" s="58"/>
      <c r="I68" s="58"/>
      <c r="J68" s="58"/>
    </row>
    <row r="69" spans="1:10" ht="12.95" customHeight="1" x14ac:dyDescent="0.25">
      <c r="C69" s="13"/>
    </row>
    <row r="70" spans="1:10" ht="12.95" customHeight="1" x14ac:dyDescent="0.25">
      <c r="C70" s="13"/>
    </row>
    <row r="71" spans="1:10" ht="12.95" customHeight="1" x14ac:dyDescent="0.25">
      <c r="C71" s="13"/>
    </row>
    <row r="72" spans="1:10" ht="12.95" customHeight="1" x14ac:dyDescent="0.25">
      <c r="C72" s="13"/>
    </row>
    <row r="73" spans="1:10" ht="12.95" customHeight="1" x14ac:dyDescent="0.25">
      <c r="C73" s="13"/>
    </row>
    <row r="74" spans="1:10" ht="12.95" customHeight="1" x14ac:dyDescent="0.25">
      <c r="C74" s="13"/>
    </row>
    <row r="75" spans="1:10" ht="12.95" customHeight="1" x14ac:dyDescent="0.25">
      <c r="C75" s="13"/>
    </row>
    <row r="76" spans="1:10" ht="12.95" customHeight="1" x14ac:dyDescent="0.25">
      <c r="C76" s="13"/>
    </row>
    <row r="77" spans="1:10" ht="12.95" customHeight="1" x14ac:dyDescent="0.25">
      <c r="C77" s="13"/>
    </row>
    <row r="78" spans="1:10" ht="12.95" customHeight="1" x14ac:dyDescent="0.25">
      <c r="C78" s="13"/>
    </row>
  </sheetData>
  <mergeCells count="26">
    <mergeCell ref="E59:H59"/>
    <mergeCell ref="E55:H55"/>
    <mergeCell ref="E56:H56"/>
    <mergeCell ref="E57:H57"/>
    <mergeCell ref="E58:H58"/>
    <mergeCell ref="E54:H54"/>
    <mergeCell ref="E46:G46"/>
    <mergeCell ref="E49:G49"/>
    <mergeCell ref="E10:G10"/>
    <mergeCell ref="A21:A22"/>
    <mergeCell ref="A12:A14"/>
    <mergeCell ref="A17:A18"/>
    <mergeCell ref="A15:A16"/>
    <mergeCell ref="A23:A40"/>
    <mergeCell ref="A41:A45"/>
    <mergeCell ref="A19:A20"/>
    <mergeCell ref="C2:C3"/>
    <mergeCell ref="B2:B3"/>
    <mergeCell ref="E2:E3"/>
    <mergeCell ref="A5:A6"/>
    <mergeCell ref="E52:G52"/>
    <mergeCell ref="F2:F3"/>
    <mergeCell ref="G2:G3"/>
    <mergeCell ref="E7:G7"/>
    <mergeCell ref="E8:G8"/>
    <mergeCell ref="E9:G9"/>
  </mergeCells>
  <conditionalFormatting sqref="C7:D9 B1">
    <cfRule type="expression" dxfId="26" priority="58" stopIfTrue="1">
      <formula>#REF!="Z"</formula>
    </cfRule>
    <cfRule type="expression" dxfId="25" priority="59" stopIfTrue="1">
      <formula>#REF!="T"</formula>
    </cfRule>
    <cfRule type="expression" dxfId="24" priority="60" stopIfTrue="1">
      <formula>#REF!="Y"</formula>
    </cfRule>
  </conditionalFormatting>
  <conditionalFormatting sqref="B2">
    <cfRule type="expression" dxfId="23" priority="34" stopIfTrue="1">
      <formula>#REF!="Z"</formula>
    </cfRule>
    <cfRule type="expression" dxfId="22" priority="35" stopIfTrue="1">
      <formula>#REF!="T"</formula>
    </cfRule>
    <cfRule type="expression" dxfId="21" priority="36" stopIfTrue="1">
      <formula>#REF!="Y"</formula>
    </cfRule>
  </conditionalFormatting>
  <conditionalFormatting sqref="B1:B2">
    <cfRule type="expression" dxfId="20" priority="64" stopIfTrue="1">
      <formula>#REF!="Z"</formula>
    </cfRule>
    <cfRule type="expression" dxfId="19" priority="65" stopIfTrue="1">
      <formula>#REF!="T"</formula>
    </cfRule>
    <cfRule type="expression" dxfId="18" priority="66" stopIfTrue="1">
      <formula>#REF!="Y"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B28" sqref="B28:J28"/>
    </sheetView>
  </sheetViews>
  <sheetFormatPr defaultRowHeight="15" x14ac:dyDescent="0.25"/>
  <cols>
    <col min="1" max="1" width="4" style="13" customWidth="1"/>
    <col min="2" max="2" width="61.42578125" style="13" customWidth="1"/>
    <col min="3" max="3" width="3.7109375" style="37" customWidth="1"/>
    <col min="4" max="4" width="10" style="13" customWidth="1"/>
    <col min="5" max="5" width="5.42578125" style="13" customWidth="1"/>
    <col min="6" max="6" width="7.7109375" style="13" customWidth="1"/>
    <col min="7" max="7" width="6.85546875" style="13" customWidth="1"/>
    <col min="8" max="8" width="10.5703125" style="13" customWidth="1"/>
    <col min="9" max="9" width="10.42578125" style="13" customWidth="1"/>
    <col min="10" max="10" width="10.28515625" style="13" customWidth="1"/>
    <col min="11" max="16384" width="9.140625" style="13"/>
  </cols>
  <sheetData>
    <row r="1" spans="1:10" ht="16.5" customHeight="1" x14ac:dyDescent="0.25">
      <c r="A1" s="10" t="s">
        <v>101</v>
      </c>
      <c r="B1" s="11"/>
      <c r="C1" s="12"/>
      <c r="D1" s="12"/>
      <c r="E1" s="7"/>
      <c r="F1" s="7"/>
      <c r="G1" s="7"/>
      <c r="H1" s="11" t="s">
        <v>98</v>
      </c>
      <c r="I1" s="11"/>
      <c r="J1" s="10"/>
    </row>
    <row r="2" spans="1:10" ht="12.95" customHeight="1" x14ac:dyDescent="0.25">
      <c r="A2" s="114" t="s">
        <v>0</v>
      </c>
      <c r="B2" s="128" t="s">
        <v>1</v>
      </c>
      <c r="C2" s="126" t="s">
        <v>35</v>
      </c>
      <c r="D2" s="114" t="s">
        <v>2</v>
      </c>
      <c r="E2" s="128" t="s">
        <v>3</v>
      </c>
      <c r="F2" s="128" t="s">
        <v>4</v>
      </c>
      <c r="G2" s="128" t="s">
        <v>5</v>
      </c>
      <c r="H2" s="114" t="s">
        <v>6</v>
      </c>
      <c r="I2" s="114" t="s">
        <v>7</v>
      </c>
      <c r="J2" s="114" t="s">
        <v>8</v>
      </c>
    </row>
    <row r="3" spans="1:10" ht="12.95" customHeight="1" x14ac:dyDescent="0.25">
      <c r="A3" s="115" t="s">
        <v>9</v>
      </c>
      <c r="B3" s="129"/>
      <c r="C3" s="127"/>
      <c r="D3" s="115" t="s">
        <v>10</v>
      </c>
      <c r="E3" s="129"/>
      <c r="F3" s="129"/>
      <c r="G3" s="129"/>
      <c r="H3" s="115" t="s">
        <v>11</v>
      </c>
      <c r="I3" s="115" t="s">
        <v>96</v>
      </c>
      <c r="J3" s="115" t="s">
        <v>11</v>
      </c>
    </row>
    <row r="4" spans="1:10" ht="12.95" customHeight="1" x14ac:dyDescent="0.25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130" t="s">
        <v>13</v>
      </c>
      <c r="B5" s="120" t="s">
        <v>123</v>
      </c>
      <c r="C5" s="90" t="s">
        <v>35</v>
      </c>
      <c r="D5" s="87" t="s">
        <v>121</v>
      </c>
      <c r="E5" s="91"/>
      <c r="F5" s="91">
        <v>4116</v>
      </c>
      <c r="G5" s="87" t="s">
        <v>120</v>
      </c>
      <c r="H5" s="88">
        <v>0</v>
      </c>
      <c r="I5" s="108">
        <v>131.11000000000001</v>
      </c>
      <c r="J5" s="84">
        <f t="shared" ref="J5:J8" si="0">H5+I5</f>
        <v>131.11000000000001</v>
      </c>
    </row>
    <row r="6" spans="1:10" ht="12.95" customHeight="1" x14ac:dyDescent="0.25">
      <c r="A6" s="151"/>
      <c r="B6" s="120" t="s">
        <v>124</v>
      </c>
      <c r="C6" s="90" t="s">
        <v>35</v>
      </c>
      <c r="D6" s="87" t="s">
        <v>121</v>
      </c>
      <c r="E6" s="91">
        <v>3113</v>
      </c>
      <c r="F6" s="91">
        <v>5336</v>
      </c>
      <c r="G6" s="87" t="s">
        <v>120</v>
      </c>
      <c r="H6" s="88">
        <v>0</v>
      </c>
      <c r="I6" s="108">
        <v>131.11000000000001</v>
      </c>
      <c r="J6" s="84">
        <f t="shared" si="0"/>
        <v>131.11000000000001</v>
      </c>
    </row>
    <row r="7" spans="1:10" ht="12.95" customHeight="1" x14ac:dyDescent="0.25">
      <c r="A7" s="151"/>
      <c r="B7" s="120" t="s">
        <v>125</v>
      </c>
      <c r="C7" s="90" t="s">
        <v>35</v>
      </c>
      <c r="D7" s="87" t="s">
        <v>122</v>
      </c>
      <c r="E7" s="91"/>
      <c r="F7" s="91">
        <v>4116</v>
      </c>
      <c r="G7" s="87" t="s">
        <v>120</v>
      </c>
      <c r="H7" s="88">
        <v>0</v>
      </c>
      <c r="I7" s="108">
        <v>742.97</v>
      </c>
      <c r="J7" s="84">
        <f t="shared" si="0"/>
        <v>742.97</v>
      </c>
    </row>
    <row r="8" spans="1:10" ht="12.95" customHeight="1" x14ac:dyDescent="0.25">
      <c r="A8" s="131"/>
      <c r="B8" s="120" t="s">
        <v>126</v>
      </c>
      <c r="C8" s="90" t="s">
        <v>35</v>
      </c>
      <c r="D8" s="87" t="s">
        <v>122</v>
      </c>
      <c r="E8" s="91">
        <v>3113</v>
      </c>
      <c r="F8" s="91">
        <v>5336</v>
      </c>
      <c r="G8" s="87" t="s">
        <v>120</v>
      </c>
      <c r="H8" s="88">
        <v>0</v>
      </c>
      <c r="I8" s="108">
        <v>742.97</v>
      </c>
      <c r="J8" s="84">
        <f t="shared" si="0"/>
        <v>742.97</v>
      </c>
    </row>
    <row r="9" spans="1:10" ht="12.75" customHeight="1" x14ac:dyDescent="0.25">
      <c r="A9" s="15"/>
      <c r="B9" s="67"/>
      <c r="C9" s="65"/>
      <c r="D9" s="65"/>
      <c r="E9" s="135" t="s">
        <v>14</v>
      </c>
      <c r="F9" s="135"/>
      <c r="G9" s="135"/>
      <c r="H9" s="64">
        <f>H5+H7</f>
        <v>0</v>
      </c>
      <c r="I9" s="64">
        <f t="shared" ref="I9:J9" si="1">I5+I7</f>
        <v>874.08</v>
      </c>
      <c r="J9" s="64">
        <f t="shared" si="1"/>
        <v>874.08</v>
      </c>
    </row>
    <row r="10" spans="1:10" ht="12.75" customHeight="1" x14ac:dyDescent="0.25">
      <c r="A10" s="15"/>
      <c r="B10" s="68" t="s">
        <v>32</v>
      </c>
      <c r="C10" s="65"/>
      <c r="D10" s="65"/>
      <c r="E10" s="136" t="s">
        <v>15</v>
      </c>
      <c r="F10" s="136"/>
      <c r="G10" s="136"/>
      <c r="H10" s="64">
        <f>H6+H8</f>
        <v>0</v>
      </c>
      <c r="I10" s="64">
        <f t="shared" ref="I10:J10" si="2">I6+I8</f>
        <v>874.08</v>
      </c>
      <c r="J10" s="64">
        <f t="shared" si="2"/>
        <v>874.08</v>
      </c>
    </row>
    <row r="11" spans="1:10" ht="12.75" customHeight="1" x14ac:dyDescent="0.25">
      <c r="A11" s="15"/>
      <c r="B11" s="69"/>
      <c r="C11" s="65"/>
      <c r="D11" s="65"/>
      <c r="E11" s="136" t="s">
        <v>16</v>
      </c>
      <c r="F11" s="136"/>
      <c r="G11" s="136"/>
      <c r="H11" s="64">
        <v>0</v>
      </c>
      <c r="I11" s="64">
        <v>0</v>
      </c>
      <c r="J11" s="64">
        <v>0</v>
      </c>
    </row>
    <row r="12" spans="1:10" ht="12.75" customHeight="1" x14ac:dyDescent="0.25">
      <c r="A12" s="17"/>
      <c r="B12" s="49"/>
      <c r="C12" s="70"/>
      <c r="D12" s="70"/>
      <c r="E12" s="136" t="s">
        <v>17</v>
      </c>
      <c r="F12" s="136"/>
      <c r="G12" s="136"/>
      <c r="H12" s="45">
        <f>H9-H10-H11</f>
        <v>0</v>
      </c>
      <c r="I12" s="45">
        <f t="shared" ref="I12:J12" si="3">I9-I10-I11</f>
        <v>0</v>
      </c>
      <c r="J12" s="45">
        <f t="shared" si="3"/>
        <v>0</v>
      </c>
    </row>
    <row r="13" spans="1:10" ht="12.75" customHeight="1" x14ac:dyDescent="0.25">
      <c r="A13" s="20" t="s">
        <v>18</v>
      </c>
      <c r="B13" s="49"/>
      <c r="C13" s="70"/>
      <c r="D13" s="70"/>
      <c r="E13" s="71"/>
      <c r="F13" s="49"/>
      <c r="G13" s="49"/>
      <c r="H13" s="72"/>
      <c r="I13" s="72"/>
      <c r="J13" s="73"/>
    </row>
    <row r="14" spans="1:10" ht="12.75" customHeight="1" x14ac:dyDescent="0.25">
      <c r="A14" s="144" t="s">
        <v>13</v>
      </c>
      <c r="B14" s="36" t="s">
        <v>102</v>
      </c>
      <c r="C14" s="100"/>
      <c r="D14" s="101"/>
      <c r="E14" s="121">
        <v>3412</v>
      </c>
      <c r="F14" s="121">
        <v>5169</v>
      </c>
      <c r="G14" s="38" t="s">
        <v>115</v>
      </c>
      <c r="H14" s="43">
        <v>2890</v>
      </c>
      <c r="I14" s="66">
        <v>-650</v>
      </c>
      <c r="J14" s="41">
        <f>H14+I14</f>
        <v>2240</v>
      </c>
    </row>
    <row r="15" spans="1:10" ht="12.75" customHeight="1" x14ac:dyDescent="0.25">
      <c r="A15" s="145"/>
      <c r="B15" s="36" t="s">
        <v>103</v>
      </c>
      <c r="C15" s="100"/>
      <c r="D15" s="101"/>
      <c r="E15" s="121">
        <v>3412</v>
      </c>
      <c r="F15" s="121">
        <v>5171</v>
      </c>
      <c r="G15" s="38" t="s">
        <v>116</v>
      </c>
      <c r="H15" s="43">
        <v>600</v>
      </c>
      <c r="I15" s="66">
        <v>650</v>
      </c>
      <c r="J15" s="41">
        <f>H15+I15</f>
        <v>1250</v>
      </c>
    </row>
    <row r="16" spans="1:10" ht="12.75" customHeight="1" x14ac:dyDescent="0.25">
      <c r="A16" s="145"/>
      <c r="B16" s="36" t="s">
        <v>104</v>
      </c>
      <c r="C16" s="117"/>
      <c r="D16" s="118"/>
      <c r="E16" s="121">
        <v>3412</v>
      </c>
      <c r="F16" s="121">
        <v>5171</v>
      </c>
      <c r="G16" s="38" t="s">
        <v>117</v>
      </c>
      <c r="H16" s="43">
        <v>500</v>
      </c>
      <c r="I16" s="66">
        <v>-250</v>
      </c>
      <c r="J16" s="41">
        <f t="shared" ref="J16:J25" si="4">H16+I16</f>
        <v>250</v>
      </c>
    </row>
    <row r="17" spans="1:10" ht="12.75" customHeight="1" x14ac:dyDescent="0.25">
      <c r="A17" s="145"/>
      <c r="B17" s="36" t="s">
        <v>105</v>
      </c>
      <c r="C17" s="101"/>
      <c r="D17" s="101"/>
      <c r="E17" s="121">
        <v>3429</v>
      </c>
      <c r="F17" s="121">
        <v>5171</v>
      </c>
      <c r="G17" s="38" t="s">
        <v>118</v>
      </c>
      <c r="H17" s="43">
        <v>750</v>
      </c>
      <c r="I17" s="66">
        <v>250</v>
      </c>
      <c r="J17" s="41">
        <f t="shared" si="4"/>
        <v>1000</v>
      </c>
    </row>
    <row r="18" spans="1:10" ht="12.75" customHeight="1" x14ac:dyDescent="0.25">
      <c r="A18" s="145"/>
      <c r="B18" s="36" t="s">
        <v>106</v>
      </c>
      <c r="C18" s="100"/>
      <c r="D18" s="101"/>
      <c r="E18" s="121">
        <v>3412</v>
      </c>
      <c r="F18" s="121">
        <v>5169</v>
      </c>
      <c r="G18" s="38" t="s">
        <v>117</v>
      </c>
      <c r="H18" s="43">
        <v>2630</v>
      </c>
      <c r="I18" s="66">
        <v>-800</v>
      </c>
      <c r="J18" s="41">
        <f t="shared" si="4"/>
        <v>1830</v>
      </c>
    </row>
    <row r="19" spans="1:10" ht="12.75" customHeight="1" x14ac:dyDescent="0.25">
      <c r="A19" s="145"/>
      <c r="B19" s="36" t="s">
        <v>108</v>
      </c>
      <c r="C19" s="44"/>
      <c r="D19" s="38"/>
      <c r="E19" s="121">
        <v>3412</v>
      </c>
      <c r="F19" s="121">
        <v>5169</v>
      </c>
      <c r="G19" s="38" t="s">
        <v>115</v>
      </c>
      <c r="H19" s="43">
        <v>2240</v>
      </c>
      <c r="I19" s="66">
        <v>-50</v>
      </c>
      <c r="J19" s="41">
        <f t="shared" si="4"/>
        <v>2190</v>
      </c>
    </row>
    <row r="20" spans="1:10" ht="12.75" customHeight="1" x14ac:dyDescent="0.25">
      <c r="A20" s="145"/>
      <c r="B20" s="36" t="s">
        <v>109</v>
      </c>
      <c r="C20" s="44"/>
      <c r="D20" s="113"/>
      <c r="E20" s="121">
        <v>3412</v>
      </c>
      <c r="F20" s="121">
        <v>5169</v>
      </c>
      <c r="G20" s="38" t="s">
        <v>116</v>
      </c>
      <c r="H20" s="43">
        <v>1323.9</v>
      </c>
      <c r="I20" s="66">
        <v>50</v>
      </c>
      <c r="J20" s="41">
        <f t="shared" si="4"/>
        <v>1373.9</v>
      </c>
    </row>
    <row r="21" spans="1:10" ht="12.75" customHeight="1" x14ac:dyDescent="0.25">
      <c r="A21" s="145"/>
      <c r="B21" s="36" t="s">
        <v>110</v>
      </c>
      <c r="C21" s="44"/>
      <c r="D21" s="113"/>
      <c r="E21" s="121">
        <v>3412</v>
      </c>
      <c r="F21" s="121">
        <v>5169</v>
      </c>
      <c r="G21" s="38" t="s">
        <v>117</v>
      </c>
      <c r="H21" s="43">
        <v>1830</v>
      </c>
      <c r="I21" s="66">
        <v>-50</v>
      </c>
      <c r="J21" s="41">
        <f t="shared" si="4"/>
        <v>1780</v>
      </c>
    </row>
    <row r="22" spans="1:10" ht="12.75" customHeight="1" x14ac:dyDescent="0.25">
      <c r="A22" s="145"/>
      <c r="B22" s="36" t="s">
        <v>111</v>
      </c>
      <c r="C22" s="44"/>
      <c r="D22" s="113"/>
      <c r="E22" s="121">
        <v>3412</v>
      </c>
      <c r="F22" s="121">
        <v>5171</v>
      </c>
      <c r="G22" s="38" t="s">
        <v>117</v>
      </c>
      <c r="H22" s="43">
        <v>250</v>
      </c>
      <c r="I22" s="66">
        <v>-50</v>
      </c>
      <c r="J22" s="41">
        <f t="shared" si="4"/>
        <v>200</v>
      </c>
    </row>
    <row r="23" spans="1:10" ht="12.75" customHeight="1" x14ac:dyDescent="0.25">
      <c r="A23" s="145"/>
      <c r="B23" s="36" t="s">
        <v>112</v>
      </c>
      <c r="C23" s="44"/>
      <c r="D23" s="113"/>
      <c r="E23" s="121">
        <v>3429</v>
      </c>
      <c r="F23" s="121">
        <v>5169</v>
      </c>
      <c r="G23" s="38" t="s">
        <v>118</v>
      </c>
      <c r="H23" s="43">
        <v>927.9</v>
      </c>
      <c r="I23" s="66">
        <v>100</v>
      </c>
      <c r="J23" s="41">
        <f t="shared" si="4"/>
        <v>1027.9000000000001</v>
      </c>
    </row>
    <row r="24" spans="1:10" ht="12.75" customHeight="1" x14ac:dyDescent="0.25">
      <c r="A24" s="145"/>
      <c r="B24" s="36" t="s">
        <v>113</v>
      </c>
      <c r="C24" s="44"/>
      <c r="D24" s="113"/>
      <c r="E24" s="121">
        <v>3412</v>
      </c>
      <c r="F24" s="121">
        <v>5152</v>
      </c>
      <c r="G24" s="38" t="s">
        <v>116</v>
      </c>
      <c r="H24" s="43">
        <v>130</v>
      </c>
      <c r="I24" s="66">
        <v>-10</v>
      </c>
      <c r="J24" s="41">
        <f t="shared" si="4"/>
        <v>120</v>
      </c>
    </row>
    <row r="25" spans="1:10" ht="12.75" customHeight="1" x14ac:dyDescent="0.25">
      <c r="A25" s="147"/>
      <c r="B25" s="36" t="s">
        <v>114</v>
      </c>
      <c r="C25" s="44"/>
      <c r="D25" s="113"/>
      <c r="E25" s="121">
        <v>3412</v>
      </c>
      <c r="F25" s="121">
        <v>5139</v>
      </c>
      <c r="G25" s="38" t="s">
        <v>116</v>
      </c>
      <c r="H25" s="43">
        <v>140</v>
      </c>
      <c r="I25" s="66">
        <v>10</v>
      </c>
      <c r="J25" s="41">
        <f t="shared" si="4"/>
        <v>150</v>
      </c>
    </row>
    <row r="26" spans="1:10" ht="12.75" customHeight="1" x14ac:dyDescent="0.25">
      <c r="A26" s="17"/>
      <c r="B26" s="49"/>
      <c r="C26" s="70"/>
      <c r="D26" s="70"/>
      <c r="E26" s="140" t="s">
        <v>19</v>
      </c>
      <c r="F26" s="141"/>
      <c r="G26" s="142"/>
      <c r="H26" s="45">
        <f>SUM(H14:H25)</f>
        <v>14211.8</v>
      </c>
      <c r="I26" s="45">
        <f>SUM(I14:I25)</f>
        <v>-800</v>
      </c>
      <c r="J26" s="45">
        <f>SUM(J14:J25)</f>
        <v>13411.8</v>
      </c>
    </row>
    <row r="27" spans="1:10" ht="12.75" customHeight="1" x14ac:dyDescent="0.25">
      <c r="A27" s="22" t="s">
        <v>20</v>
      </c>
      <c r="B27" s="49"/>
      <c r="C27" s="70"/>
      <c r="D27" s="70"/>
      <c r="E27" s="71"/>
      <c r="F27" s="49"/>
      <c r="G27" s="49"/>
      <c r="H27" s="72"/>
      <c r="I27" s="72"/>
      <c r="J27" s="74"/>
    </row>
    <row r="28" spans="1:10" ht="12.75" customHeight="1" x14ac:dyDescent="0.25">
      <c r="A28" s="113" t="s">
        <v>13</v>
      </c>
      <c r="B28" s="36" t="s">
        <v>107</v>
      </c>
      <c r="C28" s="44"/>
      <c r="D28" s="38"/>
      <c r="E28" s="4">
        <v>3412</v>
      </c>
      <c r="F28" s="4">
        <v>6121</v>
      </c>
      <c r="G28" s="116" t="s">
        <v>119</v>
      </c>
      <c r="H28" s="6">
        <v>11500</v>
      </c>
      <c r="I28" s="5">
        <v>800</v>
      </c>
      <c r="J28" s="119">
        <f>H28+I28</f>
        <v>12300</v>
      </c>
    </row>
    <row r="29" spans="1:10" ht="12.75" customHeight="1" x14ac:dyDescent="0.25">
      <c r="A29" s="19"/>
      <c r="B29" s="49"/>
      <c r="C29" s="70"/>
      <c r="D29" s="70"/>
      <c r="E29" s="143" t="s">
        <v>21</v>
      </c>
      <c r="F29" s="143"/>
      <c r="G29" s="143"/>
      <c r="H29" s="75">
        <f>H28</f>
        <v>11500</v>
      </c>
      <c r="I29" s="75">
        <f t="shared" ref="I29:J29" si="5">I28</f>
        <v>800</v>
      </c>
      <c r="J29" s="75">
        <f t="shared" si="5"/>
        <v>12300</v>
      </c>
    </row>
    <row r="30" spans="1:10" ht="12.75" customHeight="1" x14ac:dyDescent="0.25">
      <c r="A30" s="19"/>
      <c r="B30" s="18"/>
      <c r="C30" s="19"/>
      <c r="D30" s="19"/>
      <c r="E30" s="21"/>
      <c r="F30" s="21"/>
      <c r="G30" s="28"/>
      <c r="H30" s="26"/>
      <c r="I30" s="29"/>
      <c r="J30" s="24"/>
    </row>
    <row r="31" spans="1:10" ht="12.75" customHeight="1" x14ac:dyDescent="0.25">
      <c r="A31" s="7"/>
      <c r="B31" s="59" t="s">
        <v>29</v>
      </c>
      <c r="C31" s="19"/>
      <c r="D31" s="19"/>
      <c r="E31" s="137" t="s">
        <v>14</v>
      </c>
      <c r="F31" s="138"/>
      <c r="G31" s="138"/>
      <c r="H31" s="139"/>
      <c r="I31" s="8">
        <f>I9</f>
        <v>874.08</v>
      </c>
      <c r="J31" s="30"/>
    </row>
    <row r="32" spans="1:10" ht="12.75" customHeight="1" x14ac:dyDescent="0.25">
      <c r="A32" s="7"/>
      <c r="B32" s="21"/>
      <c r="C32" s="19"/>
      <c r="D32" s="19"/>
      <c r="E32" s="137" t="s">
        <v>22</v>
      </c>
      <c r="F32" s="138"/>
      <c r="G32" s="138"/>
      <c r="H32" s="139"/>
      <c r="I32" s="8">
        <f>I26+I10</f>
        <v>74.080000000000041</v>
      </c>
      <c r="J32" s="17"/>
    </row>
    <row r="33" spans="1:10" ht="12.75" customHeight="1" x14ac:dyDescent="0.25">
      <c r="A33" s="7"/>
      <c r="B33" s="21"/>
      <c r="C33" s="19"/>
      <c r="D33" s="19"/>
      <c r="E33" s="137" t="s">
        <v>23</v>
      </c>
      <c r="F33" s="138"/>
      <c r="G33" s="138"/>
      <c r="H33" s="139"/>
      <c r="I33" s="8">
        <f>I29+I11</f>
        <v>800</v>
      </c>
      <c r="J33" s="31"/>
    </row>
    <row r="34" spans="1:10" ht="12.95" customHeight="1" x14ac:dyDescent="0.25">
      <c r="A34" s="7"/>
      <c r="B34" s="21"/>
      <c r="C34" s="19"/>
      <c r="D34" s="19"/>
      <c r="E34" s="137" t="s">
        <v>24</v>
      </c>
      <c r="F34" s="138"/>
      <c r="G34" s="138"/>
      <c r="H34" s="139"/>
      <c r="I34" s="8">
        <f>I32+I33</f>
        <v>874.08</v>
      </c>
      <c r="J34" s="31"/>
    </row>
    <row r="35" spans="1:10" ht="12.95" customHeight="1" x14ac:dyDescent="0.25">
      <c r="A35" s="7"/>
      <c r="B35" s="21"/>
      <c r="C35" s="19"/>
      <c r="D35" s="19"/>
      <c r="E35" s="148" t="s">
        <v>25</v>
      </c>
      <c r="F35" s="149"/>
      <c r="G35" s="149"/>
      <c r="H35" s="150"/>
      <c r="I35" s="42">
        <f>I31-I34</f>
        <v>0</v>
      </c>
      <c r="J35" s="46"/>
    </row>
    <row r="36" spans="1:10" ht="12.95" customHeight="1" x14ac:dyDescent="0.25">
      <c r="A36" s="7"/>
      <c r="B36" s="21"/>
      <c r="C36" s="19"/>
      <c r="D36" s="19"/>
      <c r="E36" s="148" t="s">
        <v>26</v>
      </c>
      <c r="F36" s="149"/>
      <c r="G36" s="149"/>
      <c r="H36" s="150"/>
      <c r="I36" s="42">
        <v>0</v>
      </c>
      <c r="J36" s="46"/>
    </row>
    <row r="37" spans="1:10" ht="15" customHeight="1" x14ac:dyDescent="0.25">
      <c r="A37" s="7"/>
      <c r="B37" s="60"/>
      <c r="C37" s="32"/>
      <c r="D37" s="32"/>
      <c r="E37" s="47"/>
      <c r="F37" s="48"/>
      <c r="G37" s="49"/>
      <c r="H37" s="61">
        <v>44489</v>
      </c>
      <c r="I37" s="62"/>
      <c r="J37" s="63">
        <v>44489</v>
      </c>
    </row>
    <row r="38" spans="1:10" ht="12.95" customHeight="1" x14ac:dyDescent="0.25">
      <c r="A38" s="7"/>
      <c r="B38" s="59" t="s">
        <v>33</v>
      </c>
      <c r="C38" s="19"/>
      <c r="D38" s="19"/>
      <c r="E38" s="50" t="s">
        <v>27</v>
      </c>
      <c r="F38" s="51"/>
      <c r="G38" s="52"/>
      <c r="H38" s="42">
        <v>469833.84</v>
      </c>
      <c r="I38" s="42">
        <f>I31</f>
        <v>874.08</v>
      </c>
      <c r="J38" s="42">
        <f>H38+I38</f>
        <v>470707.92000000004</v>
      </c>
    </row>
    <row r="39" spans="1:10" ht="12.95" customHeight="1" x14ac:dyDescent="0.25">
      <c r="A39" s="7"/>
      <c r="B39" s="18"/>
      <c r="C39" s="19"/>
      <c r="D39" s="19"/>
      <c r="E39" s="53" t="s">
        <v>22</v>
      </c>
      <c r="F39" s="54"/>
      <c r="G39" s="40"/>
      <c r="H39" s="41">
        <v>416690.55</v>
      </c>
      <c r="I39" s="42">
        <f>I26+I10</f>
        <v>74.080000000000041</v>
      </c>
      <c r="J39" s="41">
        <f>H39+I39</f>
        <v>416764.63</v>
      </c>
    </row>
    <row r="40" spans="1:10" ht="12.95" customHeight="1" x14ac:dyDescent="0.25">
      <c r="A40" s="7"/>
      <c r="B40" s="18"/>
      <c r="C40" s="19"/>
      <c r="D40" s="19"/>
      <c r="E40" s="55" t="s">
        <v>23</v>
      </c>
      <c r="F40" s="49"/>
      <c r="G40" s="56"/>
      <c r="H40" s="41">
        <v>104090.7</v>
      </c>
      <c r="I40" s="42">
        <f>I29+I11</f>
        <v>800</v>
      </c>
      <c r="J40" s="41">
        <f>H40+I40</f>
        <v>104890.7</v>
      </c>
    </row>
    <row r="41" spans="1:10" ht="12.95" customHeight="1" x14ac:dyDescent="0.25">
      <c r="A41" s="7"/>
      <c r="C41" s="32"/>
      <c r="D41" s="32"/>
      <c r="E41" s="57" t="s">
        <v>34</v>
      </c>
      <c r="F41" s="54"/>
      <c r="G41" s="40"/>
      <c r="H41" s="42">
        <f>SUM(H39:H40)</f>
        <v>520781.25</v>
      </c>
      <c r="I41" s="42">
        <f>SUM(I39:I40)</f>
        <v>874.08</v>
      </c>
      <c r="J41" s="42">
        <f>SUM(J39:J40)</f>
        <v>521655.33</v>
      </c>
    </row>
    <row r="42" spans="1:10" ht="12.95" customHeight="1" x14ac:dyDescent="0.25">
      <c r="A42" s="7"/>
      <c r="B42" s="7"/>
      <c r="C42" s="32"/>
      <c r="D42" s="32"/>
      <c r="E42" s="55" t="s">
        <v>17</v>
      </c>
      <c r="F42" s="49"/>
      <c r="G42" s="56"/>
      <c r="H42" s="41">
        <f>H38-H41</f>
        <v>-50947.409999999974</v>
      </c>
      <c r="I42" s="42">
        <f>I38-I41</f>
        <v>0</v>
      </c>
      <c r="J42" s="41">
        <f>J38-J41</f>
        <v>-50947.409999999974</v>
      </c>
    </row>
    <row r="43" spans="1:10" ht="12.95" customHeight="1" x14ac:dyDescent="0.25">
      <c r="A43" s="7"/>
      <c r="B43" s="33" t="s">
        <v>95</v>
      </c>
      <c r="C43" s="32"/>
      <c r="D43" s="32"/>
      <c r="E43" s="57" t="s">
        <v>28</v>
      </c>
      <c r="F43" s="54"/>
      <c r="G43" s="40"/>
      <c r="H43" s="42">
        <v>50947.41</v>
      </c>
      <c r="I43" s="42">
        <v>0</v>
      </c>
      <c r="J43" s="42">
        <f>H43+I43</f>
        <v>50947.41</v>
      </c>
    </row>
    <row r="44" spans="1:10" ht="12.95" customHeight="1" x14ac:dyDescent="0.25">
      <c r="E44" s="58"/>
      <c r="F44" s="58"/>
      <c r="G44" s="58"/>
      <c r="H44" s="58"/>
      <c r="I44" s="58"/>
      <c r="J44" s="58"/>
    </row>
    <row r="45" spans="1:10" ht="12.95" customHeight="1" x14ac:dyDescent="0.25">
      <c r="C45" s="13"/>
      <c r="E45" s="58"/>
      <c r="F45" s="58"/>
      <c r="G45" s="58"/>
      <c r="H45" s="58"/>
      <c r="I45" s="58"/>
      <c r="J45" s="58"/>
    </row>
    <row r="46" spans="1:10" ht="12.95" customHeight="1" x14ac:dyDescent="0.25">
      <c r="C46" s="13"/>
    </row>
    <row r="47" spans="1:10" ht="12.95" customHeight="1" x14ac:dyDescent="0.25">
      <c r="C47" s="13"/>
    </row>
    <row r="48" spans="1:10" ht="12.95" customHeight="1" x14ac:dyDescent="0.25">
      <c r="C48" s="13"/>
    </row>
    <row r="49" spans="3:3" ht="12.95" customHeight="1" x14ac:dyDescent="0.25">
      <c r="C49" s="13"/>
    </row>
    <row r="50" spans="3:3" ht="12.95" customHeight="1" x14ac:dyDescent="0.25">
      <c r="C50" s="13"/>
    </row>
    <row r="51" spans="3:3" ht="12.95" customHeight="1" x14ac:dyDescent="0.25">
      <c r="C51" s="13"/>
    </row>
    <row r="52" spans="3:3" ht="12.95" customHeight="1" x14ac:dyDescent="0.25">
      <c r="C52" s="13"/>
    </row>
    <row r="53" spans="3:3" ht="12.95" customHeight="1" x14ac:dyDescent="0.25">
      <c r="C53" s="13"/>
    </row>
    <row r="54" spans="3:3" ht="12.95" customHeight="1" x14ac:dyDescent="0.25">
      <c r="C54" s="13"/>
    </row>
    <row r="55" spans="3:3" ht="12.95" customHeight="1" x14ac:dyDescent="0.25">
      <c r="C55" s="13"/>
    </row>
  </sheetData>
  <mergeCells count="19">
    <mergeCell ref="E35:H35"/>
    <mergeCell ref="E36:H36"/>
    <mergeCell ref="A14:A25"/>
    <mergeCell ref="E29:G29"/>
    <mergeCell ref="E31:H31"/>
    <mergeCell ref="E32:H32"/>
    <mergeCell ref="E33:H33"/>
    <mergeCell ref="E34:H34"/>
    <mergeCell ref="E26:G26"/>
    <mergeCell ref="B2:B3"/>
    <mergeCell ref="C2:C3"/>
    <mergeCell ref="E2:E3"/>
    <mergeCell ref="F2:F3"/>
    <mergeCell ref="G2:G3"/>
    <mergeCell ref="A5:A8"/>
    <mergeCell ref="E9:G9"/>
    <mergeCell ref="E10:G10"/>
    <mergeCell ref="E11:G11"/>
    <mergeCell ref="E12:G12"/>
  </mergeCells>
  <conditionalFormatting sqref="C9:D11 B1">
    <cfRule type="expression" dxfId="17" priority="4" stopIfTrue="1">
      <formula>#REF!="Z"</formula>
    </cfRule>
    <cfRule type="expression" dxfId="16" priority="5" stopIfTrue="1">
      <formula>#REF!="T"</formula>
    </cfRule>
    <cfRule type="expression" dxfId="15" priority="6" stopIfTrue="1">
      <formula>#REF!="Y"</formula>
    </cfRule>
  </conditionalFormatting>
  <conditionalFormatting sqref="B2">
    <cfRule type="expression" dxfId="14" priority="1" stopIfTrue="1">
      <formula>#REF!="Z"</formula>
    </cfRule>
    <cfRule type="expression" dxfId="13" priority="2" stopIfTrue="1">
      <formula>#REF!="T"</formula>
    </cfRule>
    <cfRule type="expression" dxfId="12" priority="3" stopIfTrue="1">
      <formula>#REF!="Y"</formula>
    </cfRule>
  </conditionalFormatting>
  <conditionalFormatting sqref="B1:B2">
    <cfRule type="expression" dxfId="11" priority="7" stopIfTrue="1">
      <formula>#REF!="Z"</formula>
    </cfRule>
    <cfRule type="expression" dxfId="10" priority="8" stopIfTrue="1">
      <formula>#REF!="T"</formula>
    </cfRule>
    <cfRule type="expression" dxfId="9" priority="9" stopIfTrue="1">
      <formula>#REF!="Y"</formula>
    </cfRule>
  </conditionalFormatting>
  <pageMargins left="0.39370078740157483" right="0.39370078740157483" top="0.23622047244094491" bottom="0.2362204724409449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55" workbookViewId="0">
      <selection activeCell="B21" sqref="B21"/>
    </sheetView>
  </sheetViews>
  <sheetFormatPr defaultRowHeight="15" x14ac:dyDescent="0.25"/>
  <cols>
    <col min="1" max="1" width="4" style="13" customWidth="1"/>
    <col min="2" max="2" width="69.85546875" style="13" customWidth="1"/>
    <col min="3" max="3" width="3" style="37" customWidth="1"/>
    <col min="4" max="4" width="9.140625" style="13" customWidth="1"/>
    <col min="5" max="5" width="5.42578125" style="13" customWidth="1"/>
    <col min="6" max="6" width="7.7109375" style="13" customWidth="1"/>
    <col min="7" max="7" width="7.42578125" style="13" customWidth="1"/>
    <col min="8" max="8" width="10.5703125" style="13" customWidth="1"/>
    <col min="9" max="9" width="10.42578125" style="13" customWidth="1"/>
    <col min="10" max="10" width="10.28515625" style="13" customWidth="1"/>
    <col min="11" max="16384" width="9.140625" style="13"/>
  </cols>
  <sheetData>
    <row r="1" spans="1:10" ht="16.5" customHeight="1" x14ac:dyDescent="0.25">
      <c r="A1" s="10" t="s">
        <v>97</v>
      </c>
      <c r="B1" s="11"/>
      <c r="C1" s="12"/>
      <c r="D1" s="12"/>
      <c r="E1" s="7"/>
      <c r="F1" s="7"/>
      <c r="G1" s="7"/>
      <c r="H1" s="11" t="s">
        <v>129</v>
      </c>
      <c r="I1" s="11"/>
      <c r="J1" s="10"/>
    </row>
    <row r="2" spans="1:10" ht="12.95" customHeight="1" x14ac:dyDescent="0.25">
      <c r="A2" s="122" t="s">
        <v>0</v>
      </c>
      <c r="B2" s="128" t="s">
        <v>1</v>
      </c>
      <c r="C2" s="126" t="s">
        <v>35</v>
      </c>
      <c r="D2" s="122" t="s">
        <v>2</v>
      </c>
      <c r="E2" s="128" t="s">
        <v>3</v>
      </c>
      <c r="F2" s="128" t="s">
        <v>4</v>
      </c>
      <c r="G2" s="128" t="s">
        <v>5</v>
      </c>
      <c r="H2" s="122" t="s">
        <v>6</v>
      </c>
      <c r="I2" s="122" t="s">
        <v>7</v>
      </c>
      <c r="J2" s="122" t="s">
        <v>8</v>
      </c>
    </row>
    <row r="3" spans="1:10" ht="12.95" customHeight="1" x14ac:dyDescent="0.25">
      <c r="A3" s="123" t="s">
        <v>9</v>
      </c>
      <c r="B3" s="129"/>
      <c r="C3" s="127"/>
      <c r="D3" s="123" t="s">
        <v>10</v>
      </c>
      <c r="E3" s="129"/>
      <c r="F3" s="129"/>
      <c r="G3" s="129"/>
      <c r="H3" s="123" t="s">
        <v>11</v>
      </c>
      <c r="I3" s="123" t="s">
        <v>96</v>
      </c>
      <c r="J3" s="123" t="s">
        <v>11</v>
      </c>
    </row>
    <row r="4" spans="1:10" ht="12.95" customHeight="1" x14ac:dyDescent="0.25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130" t="s">
        <v>13</v>
      </c>
      <c r="B5" s="80" t="s">
        <v>69</v>
      </c>
      <c r="C5" s="44"/>
      <c r="D5" s="38"/>
      <c r="E5" s="124"/>
      <c r="F5" s="124">
        <v>1121</v>
      </c>
      <c r="G5" s="38"/>
      <c r="H5" s="43">
        <v>36550</v>
      </c>
      <c r="I5" s="66">
        <v>10000</v>
      </c>
      <c r="J5" s="41">
        <f t="shared" ref="J5:J10" si="0">H5+I5</f>
        <v>46550</v>
      </c>
    </row>
    <row r="6" spans="1:10" ht="12.95" customHeight="1" x14ac:dyDescent="0.25">
      <c r="A6" s="131"/>
      <c r="B6" s="80" t="s">
        <v>68</v>
      </c>
      <c r="C6" s="44"/>
      <c r="D6" s="38"/>
      <c r="E6" s="124"/>
      <c r="F6" s="124">
        <v>1333</v>
      </c>
      <c r="G6" s="38"/>
      <c r="H6" s="43">
        <v>21816</v>
      </c>
      <c r="I6" s="66">
        <v>-10000</v>
      </c>
      <c r="J6" s="41">
        <f t="shared" si="0"/>
        <v>11816</v>
      </c>
    </row>
    <row r="7" spans="1:10" ht="12.95" customHeight="1" x14ac:dyDescent="0.25">
      <c r="A7" s="130" t="s">
        <v>36</v>
      </c>
      <c r="B7" s="120" t="s">
        <v>123</v>
      </c>
      <c r="C7" s="90" t="s">
        <v>35</v>
      </c>
      <c r="D7" s="87" t="s">
        <v>121</v>
      </c>
      <c r="E7" s="91"/>
      <c r="F7" s="91">
        <v>4116</v>
      </c>
      <c r="G7" s="87" t="s">
        <v>120</v>
      </c>
      <c r="H7" s="88">
        <v>0</v>
      </c>
      <c r="I7" s="108">
        <v>131.11000000000001</v>
      </c>
      <c r="J7" s="84">
        <f t="shared" si="0"/>
        <v>131.11000000000001</v>
      </c>
    </row>
    <row r="8" spans="1:10" ht="12.95" customHeight="1" x14ac:dyDescent="0.25">
      <c r="A8" s="151"/>
      <c r="B8" s="120" t="s">
        <v>124</v>
      </c>
      <c r="C8" s="90" t="s">
        <v>35</v>
      </c>
      <c r="D8" s="87" t="s">
        <v>121</v>
      </c>
      <c r="E8" s="91">
        <v>3113</v>
      </c>
      <c r="F8" s="91">
        <v>5336</v>
      </c>
      <c r="G8" s="87" t="s">
        <v>120</v>
      </c>
      <c r="H8" s="88">
        <v>0</v>
      </c>
      <c r="I8" s="108">
        <v>131.11000000000001</v>
      </c>
      <c r="J8" s="84">
        <f t="shared" si="0"/>
        <v>131.11000000000001</v>
      </c>
    </row>
    <row r="9" spans="1:10" ht="12.95" customHeight="1" x14ac:dyDescent="0.25">
      <c r="A9" s="151"/>
      <c r="B9" s="120" t="s">
        <v>125</v>
      </c>
      <c r="C9" s="90" t="s">
        <v>35</v>
      </c>
      <c r="D9" s="87" t="s">
        <v>122</v>
      </c>
      <c r="E9" s="91"/>
      <c r="F9" s="91">
        <v>4116</v>
      </c>
      <c r="G9" s="87" t="s">
        <v>120</v>
      </c>
      <c r="H9" s="88">
        <v>0</v>
      </c>
      <c r="I9" s="108">
        <v>742.97</v>
      </c>
      <c r="J9" s="84">
        <f t="shared" si="0"/>
        <v>742.97</v>
      </c>
    </row>
    <row r="10" spans="1:10" ht="12.95" customHeight="1" x14ac:dyDescent="0.25">
      <c r="A10" s="131"/>
      <c r="B10" s="120" t="s">
        <v>126</v>
      </c>
      <c r="C10" s="90" t="s">
        <v>35</v>
      </c>
      <c r="D10" s="87" t="s">
        <v>122</v>
      </c>
      <c r="E10" s="91">
        <v>3113</v>
      </c>
      <c r="F10" s="91">
        <v>5336</v>
      </c>
      <c r="G10" s="87" t="s">
        <v>120</v>
      </c>
      <c r="H10" s="88">
        <v>0</v>
      </c>
      <c r="I10" s="108">
        <v>742.97</v>
      </c>
      <c r="J10" s="84">
        <f t="shared" si="0"/>
        <v>742.97</v>
      </c>
    </row>
    <row r="11" spans="1:10" ht="12.75" customHeight="1" x14ac:dyDescent="0.25">
      <c r="A11" s="15"/>
      <c r="B11" s="67"/>
      <c r="C11" s="65"/>
      <c r="D11" s="65"/>
      <c r="E11" s="135" t="s">
        <v>14</v>
      </c>
      <c r="F11" s="135"/>
      <c r="G11" s="135"/>
      <c r="H11" s="64">
        <f>H5+H6+H7+H9</f>
        <v>58366</v>
      </c>
      <c r="I11" s="64">
        <f t="shared" ref="I11:J11" si="1">I5+I6+I7+I9</f>
        <v>874.08</v>
      </c>
      <c r="J11" s="64">
        <f t="shared" si="1"/>
        <v>59240.08</v>
      </c>
    </row>
    <row r="12" spans="1:10" ht="12.75" customHeight="1" x14ac:dyDescent="0.25">
      <c r="A12" s="15"/>
      <c r="B12" s="68" t="s">
        <v>32</v>
      </c>
      <c r="C12" s="65"/>
      <c r="D12" s="65"/>
      <c r="E12" s="136" t="s">
        <v>15</v>
      </c>
      <c r="F12" s="136"/>
      <c r="G12" s="136"/>
      <c r="H12" s="64">
        <f>H8+H10</f>
        <v>0</v>
      </c>
      <c r="I12" s="64">
        <f t="shared" ref="I12:J12" si="2">I8+I10</f>
        <v>874.08</v>
      </c>
      <c r="J12" s="64">
        <f t="shared" si="2"/>
        <v>874.08</v>
      </c>
    </row>
    <row r="13" spans="1:10" ht="12.75" customHeight="1" x14ac:dyDescent="0.25">
      <c r="A13" s="15"/>
      <c r="B13" s="69"/>
      <c r="C13" s="65"/>
      <c r="D13" s="65"/>
      <c r="E13" s="136" t="s">
        <v>16</v>
      </c>
      <c r="F13" s="136"/>
      <c r="G13" s="136"/>
      <c r="H13" s="64">
        <v>0</v>
      </c>
      <c r="I13" s="64">
        <v>0</v>
      </c>
      <c r="J13" s="64">
        <v>0</v>
      </c>
    </row>
    <row r="14" spans="1:10" ht="12.75" customHeight="1" x14ac:dyDescent="0.25">
      <c r="A14" s="17"/>
      <c r="B14" s="49"/>
      <c r="C14" s="70"/>
      <c r="D14" s="70"/>
      <c r="E14" s="136" t="s">
        <v>17</v>
      </c>
      <c r="F14" s="136"/>
      <c r="G14" s="136"/>
      <c r="H14" s="45">
        <f>H11-H12-H13</f>
        <v>58366</v>
      </c>
      <c r="I14" s="45">
        <f t="shared" ref="I14:J14" si="3">I11-I12-I13</f>
        <v>0</v>
      </c>
      <c r="J14" s="45">
        <f t="shared" si="3"/>
        <v>58366</v>
      </c>
    </row>
    <row r="15" spans="1:10" ht="12.75" customHeight="1" x14ac:dyDescent="0.25">
      <c r="A15" s="20" t="s">
        <v>18</v>
      </c>
      <c r="B15" s="49"/>
      <c r="C15" s="70"/>
      <c r="D15" s="70"/>
      <c r="E15" s="71"/>
      <c r="F15" s="49"/>
      <c r="G15" s="49"/>
      <c r="H15" s="72"/>
      <c r="I15" s="72"/>
      <c r="J15" s="73"/>
    </row>
    <row r="16" spans="1:10" ht="12.75" customHeight="1" x14ac:dyDescent="0.25">
      <c r="A16" s="146" t="s">
        <v>13</v>
      </c>
      <c r="B16" s="53" t="s">
        <v>47</v>
      </c>
      <c r="C16" s="100"/>
      <c r="D16" s="101"/>
      <c r="E16" s="38" t="s">
        <v>42</v>
      </c>
      <c r="F16" s="38" t="s">
        <v>44</v>
      </c>
      <c r="G16" s="38" t="s">
        <v>41</v>
      </c>
      <c r="H16" s="41">
        <v>63</v>
      </c>
      <c r="I16" s="42">
        <v>-22</v>
      </c>
      <c r="J16" s="43">
        <f t="shared" ref="J16:J49" si="4">H16+I16</f>
        <v>41</v>
      </c>
    </row>
    <row r="17" spans="1:10" ht="12.75" customHeight="1" x14ac:dyDescent="0.25">
      <c r="A17" s="146"/>
      <c r="B17" s="53" t="s">
        <v>48</v>
      </c>
      <c r="C17" s="100"/>
      <c r="D17" s="101"/>
      <c r="E17" s="38" t="s">
        <v>43</v>
      </c>
      <c r="F17" s="38" t="s">
        <v>45</v>
      </c>
      <c r="G17" s="38" t="s">
        <v>41</v>
      </c>
      <c r="H17" s="41">
        <v>152</v>
      </c>
      <c r="I17" s="42">
        <v>20</v>
      </c>
      <c r="J17" s="43">
        <f t="shared" si="4"/>
        <v>172</v>
      </c>
    </row>
    <row r="18" spans="1:10" ht="12.75" customHeight="1" x14ac:dyDescent="0.25">
      <c r="A18" s="146"/>
      <c r="B18" s="82" t="s">
        <v>49</v>
      </c>
      <c r="C18" s="102" t="s">
        <v>35</v>
      </c>
      <c r="D18" s="103"/>
      <c r="E18" s="83" t="s">
        <v>42</v>
      </c>
      <c r="F18" s="83" t="s">
        <v>46</v>
      </c>
      <c r="G18" s="83" t="s">
        <v>41</v>
      </c>
      <c r="H18" s="84">
        <v>0</v>
      </c>
      <c r="I18" s="110">
        <v>2</v>
      </c>
      <c r="J18" s="85">
        <f t="shared" si="4"/>
        <v>2</v>
      </c>
    </row>
    <row r="19" spans="1:10" ht="12.75" customHeight="1" x14ac:dyDescent="0.25">
      <c r="A19" s="144" t="s">
        <v>36</v>
      </c>
      <c r="B19" s="53" t="s">
        <v>130</v>
      </c>
      <c r="C19" s="101"/>
      <c r="D19" s="101"/>
      <c r="E19" s="38" t="s">
        <v>51</v>
      </c>
      <c r="F19" s="38" t="s">
        <v>52</v>
      </c>
      <c r="G19" s="38" t="s">
        <v>50</v>
      </c>
      <c r="H19" s="41">
        <v>15</v>
      </c>
      <c r="I19" s="111">
        <v>-15</v>
      </c>
      <c r="J19" s="43">
        <f t="shared" si="4"/>
        <v>0</v>
      </c>
    </row>
    <row r="20" spans="1:10" ht="12.75" customHeight="1" x14ac:dyDescent="0.25">
      <c r="A20" s="147"/>
      <c r="B20" s="86" t="s">
        <v>131</v>
      </c>
      <c r="C20" s="104" t="s">
        <v>35</v>
      </c>
      <c r="D20" s="105"/>
      <c r="E20" s="87" t="s">
        <v>55</v>
      </c>
      <c r="F20" s="87" t="s">
        <v>56</v>
      </c>
      <c r="G20" s="87" t="s">
        <v>54</v>
      </c>
      <c r="H20" s="84">
        <v>0</v>
      </c>
      <c r="I20" s="112">
        <v>15</v>
      </c>
      <c r="J20" s="88">
        <f t="shared" si="4"/>
        <v>15</v>
      </c>
    </row>
    <row r="21" spans="1:10" ht="12.75" customHeight="1" x14ac:dyDescent="0.25">
      <c r="A21" s="146" t="s">
        <v>37</v>
      </c>
      <c r="B21" s="39" t="s">
        <v>57</v>
      </c>
      <c r="C21" s="44"/>
      <c r="D21" s="38"/>
      <c r="E21" s="124">
        <v>6171</v>
      </c>
      <c r="F21" s="124">
        <v>5168</v>
      </c>
      <c r="G21" s="78"/>
      <c r="H21" s="41">
        <v>3212</v>
      </c>
      <c r="I21" s="42">
        <v>-18.149999999999999</v>
      </c>
      <c r="J21" s="43">
        <f t="shared" si="4"/>
        <v>3193.85</v>
      </c>
    </row>
    <row r="22" spans="1:10" ht="12.75" customHeight="1" x14ac:dyDescent="0.25">
      <c r="A22" s="146"/>
      <c r="B22" s="89" t="s">
        <v>58</v>
      </c>
      <c r="C22" s="90" t="s">
        <v>35</v>
      </c>
      <c r="D22" s="87"/>
      <c r="E22" s="91">
        <v>6171</v>
      </c>
      <c r="F22" s="91">
        <v>5042</v>
      </c>
      <c r="G22" s="92"/>
      <c r="H22" s="84">
        <v>0</v>
      </c>
      <c r="I22" s="110">
        <v>18.149999999999999</v>
      </c>
      <c r="J22" s="88">
        <f t="shared" si="4"/>
        <v>18.149999999999999</v>
      </c>
    </row>
    <row r="23" spans="1:10" ht="12.75" customHeight="1" x14ac:dyDescent="0.25">
      <c r="A23" s="145" t="s">
        <v>38</v>
      </c>
      <c r="B23" s="53" t="s">
        <v>66</v>
      </c>
      <c r="C23" s="44"/>
      <c r="D23" s="124"/>
      <c r="E23" s="124">
        <v>2223</v>
      </c>
      <c r="F23" s="124">
        <v>5175</v>
      </c>
      <c r="G23" s="78" t="s">
        <v>59</v>
      </c>
      <c r="H23" s="41">
        <v>18</v>
      </c>
      <c r="I23" s="42">
        <v>-1</v>
      </c>
      <c r="J23" s="43">
        <f t="shared" si="4"/>
        <v>17</v>
      </c>
    </row>
    <row r="24" spans="1:10" ht="12.75" customHeight="1" x14ac:dyDescent="0.25">
      <c r="A24" s="145"/>
      <c r="B24" s="53" t="s">
        <v>65</v>
      </c>
      <c r="C24" s="44"/>
      <c r="D24" s="124"/>
      <c r="E24" s="124">
        <v>2223</v>
      </c>
      <c r="F24" s="124">
        <v>5169</v>
      </c>
      <c r="G24" s="78" t="s">
        <v>59</v>
      </c>
      <c r="H24" s="41">
        <v>25</v>
      </c>
      <c r="I24" s="111">
        <v>1</v>
      </c>
      <c r="J24" s="43">
        <f t="shared" si="4"/>
        <v>26</v>
      </c>
    </row>
    <row r="25" spans="1:10" ht="12.75" customHeight="1" x14ac:dyDescent="0.25">
      <c r="A25" s="144" t="s">
        <v>94</v>
      </c>
      <c r="B25" s="106" t="s">
        <v>62</v>
      </c>
      <c r="C25" s="44"/>
      <c r="D25" s="124"/>
      <c r="E25" s="124">
        <v>6112</v>
      </c>
      <c r="F25" s="124">
        <v>5901</v>
      </c>
      <c r="G25" s="38" t="s">
        <v>60</v>
      </c>
      <c r="H25" s="41">
        <v>129.79</v>
      </c>
      <c r="I25" s="42">
        <v>-5</v>
      </c>
      <c r="J25" s="79">
        <f t="shared" si="4"/>
        <v>124.78999999999999</v>
      </c>
    </row>
    <row r="26" spans="1:10" ht="12.75" customHeight="1" x14ac:dyDescent="0.25">
      <c r="A26" s="145"/>
      <c r="B26" s="106" t="s">
        <v>63</v>
      </c>
      <c r="C26" s="44"/>
      <c r="D26" s="124"/>
      <c r="E26" s="124">
        <v>4374</v>
      </c>
      <c r="F26" s="124">
        <v>5223</v>
      </c>
      <c r="G26" s="38" t="s">
        <v>61</v>
      </c>
      <c r="H26" s="41">
        <v>255</v>
      </c>
      <c r="I26" s="111">
        <v>5</v>
      </c>
      <c r="J26" s="79">
        <f t="shared" si="4"/>
        <v>260</v>
      </c>
    </row>
    <row r="27" spans="1:10" ht="12.75" customHeight="1" x14ac:dyDescent="0.25">
      <c r="A27" s="146" t="s">
        <v>39</v>
      </c>
      <c r="B27" s="99" t="s">
        <v>75</v>
      </c>
      <c r="C27" s="44"/>
      <c r="D27" s="124"/>
      <c r="E27" s="125">
        <v>5212</v>
      </c>
      <c r="F27" s="125">
        <v>5169</v>
      </c>
      <c r="G27" s="125"/>
      <c r="H27" s="43">
        <v>380</v>
      </c>
      <c r="I27" s="66">
        <v>-12</v>
      </c>
      <c r="J27" s="41">
        <f t="shared" si="4"/>
        <v>368</v>
      </c>
    </row>
    <row r="28" spans="1:10" ht="12.75" customHeight="1" x14ac:dyDescent="0.25">
      <c r="A28" s="146"/>
      <c r="B28" s="99" t="s">
        <v>76</v>
      </c>
      <c r="C28" s="44"/>
      <c r="D28" s="124"/>
      <c r="E28" s="125">
        <v>5212</v>
      </c>
      <c r="F28" s="125">
        <v>5154</v>
      </c>
      <c r="G28" s="125"/>
      <c r="H28" s="43">
        <v>5</v>
      </c>
      <c r="I28" s="66">
        <v>12</v>
      </c>
      <c r="J28" s="41">
        <f t="shared" si="4"/>
        <v>17</v>
      </c>
    </row>
    <row r="29" spans="1:10" ht="12.75" customHeight="1" x14ac:dyDescent="0.25">
      <c r="A29" s="146"/>
      <c r="B29" s="99" t="s">
        <v>77</v>
      </c>
      <c r="C29" s="44"/>
      <c r="D29" s="124"/>
      <c r="E29" s="124">
        <v>5212</v>
      </c>
      <c r="F29" s="124">
        <v>5019</v>
      </c>
      <c r="G29" s="38"/>
      <c r="H29" s="43">
        <v>11</v>
      </c>
      <c r="I29" s="66">
        <v>-11</v>
      </c>
      <c r="J29" s="41">
        <f t="shared" si="4"/>
        <v>0</v>
      </c>
    </row>
    <row r="30" spans="1:10" ht="12.75" customHeight="1" x14ac:dyDescent="0.25">
      <c r="A30" s="146"/>
      <c r="B30" s="99" t="s">
        <v>78</v>
      </c>
      <c r="C30" s="44"/>
      <c r="D30" s="124"/>
      <c r="E30" s="124">
        <v>5212</v>
      </c>
      <c r="F30" s="124">
        <v>5032</v>
      </c>
      <c r="G30" s="38"/>
      <c r="H30" s="43">
        <v>1</v>
      </c>
      <c r="I30" s="66">
        <v>-1</v>
      </c>
      <c r="J30" s="41">
        <f t="shared" si="4"/>
        <v>0</v>
      </c>
    </row>
    <row r="31" spans="1:10" ht="12.75" customHeight="1" x14ac:dyDescent="0.25">
      <c r="A31" s="146"/>
      <c r="B31" s="99" t="s">
        <v>100</v>
      </c>
      <c r="C31" s="44"/>
      <c r="D31" s="124"/>
      <c r="E31" s="107">
        <v>5212</v>
      </c>
      <c r="F31" s="107">
        <v>5131</v>
      </c>
      <c r="G31" s="38"/>
      <c r="H31" s="43">
        <v>20</v>
      </c>
      <c r="I31" s="66">
        <v>-13</v>
      </c>
      <c r="J31" s="41">
        <f>H31+I31</f>
        <v>7</v>
      </c>
    </row>
    <row r="32" spans="1:10" ht="12.75" customHeight="1" x14ac:dyDescent="0.25">
      <c r="A32" s="146"/>
      <c r="B32" s="99" t="s">
        <v>79</v>
      </c>
      <c r="C32" s="44"/>
      <c r="D32" s="124"/>
      <c r="E32" s="124">
        <v>5212</v>
      </c>
      <c r="F32" s="124">
        <v>5173</v>
      </c>
      <c r="G32" s="38"/>
      <c r="H32" s="43">
        <v>10</v>
      </c>
      <c r="I32" s="66">
        <v>-8</v>
      </c>
      <c r="J32" s="41">
        <f t="shared" ref="J32:J44" si="5">H32+I32</f>
        <v>2</v>
      </c>
    </row>
    <row r="33" spans="1:10" ht="12.75" customHeight="1" x14ac:dyDescent="0.25">
      <c r="A33" s="146"/>
      <c r="B33" s="99" t="s">
        <v>80</v>
      </c>
      <c r="C33" s="44"/>
      <c r="D33" s="124"/>
      <c r="E33" s="124">
        <v>5212</v>
      </c>
      <c r="F33" s="124">
        <v>5156</v>
      </c>
      <c r="G33" s="38"/>
      <c r="H33" s="43">
        <v>15</v>
      </c>
      <c r="I33" s="66">
        <v>-5</v>
      </c>
      <c r="J33" s="41">
        <f t="shared" si="5"/>
        <v>10</v>
      </c>
    </row>
    <row r="34" spans="1:10" ht="12.75" customHeight="1" x14ac:dyDescent="0.25">
      <c r="A34" s="146"/>
      <c r="B34" s="39" t="s">
        <v>81</v>
      </c>
      <c r="C34" s="44"/>
      <c r="D34" s="124"/>
      <c r="E34" s="124">
        <v>5279</v>
      </c>
      <c r="F34" s="124">
        <v>5137</v>
      </c>
      <c r="G34" s="38"/>
      <c r="H34" s="43">
        <v>93</v>
      </c>
      <c r="I34" s="66">
        <v>-25</v>
      </c>
      <c r="J34" s="41">
        <f t="shared" si="5"/>
        <v>68</v>
      </c>
    </row>
    <row r="35" spans="1:10" ht="12.75" customHeight="1" x14ac:dyDescent="0.25">
      <c r="A35" s="146"/>
      <c r="B35" s="39" t="s">
        <v>128</v>
      </c>
      <c r="C35" s="44"/>
      <c r="D35" s="124"/>
      <c r="E35" s="124">
        <v>5279</v>
      </c>
      <c r="F35" s="124">
        <v>5162</v>
      </c>
      <c r="G35" s="38"/>
      <c r="H35" s="43">
        <v>20</v>
      </c>
      <c r="I35" s="66">
        <v>-4</v>
      </c>
      <c r="J35" s="41">
        <f t="shared" si="5"/>
        <v>16</v>
      </c>
    </row>
    <row r="36" spans="1:10" ht="12.75" customHeight="1" x14ac:dyDescent="0.25">
      <c r="A36" s="146"/>
      <c r="B36" s="39" t="s">
        <v>83</v>
      </c>
      <c r="C36" s="44"/>
      <c r="D36" s="124"/>
      <c r="E36" s="124">
        <v>5512</v>
      </c>
      <c r="F36" s="124">
        <v>5131</v>
      </c>
      <c r="G36" s="38" t="s">
        <v>92</v>
      </c>
      <c r="H36" s="43">
        <v>5</v>
      </c>
      <c r="I36" s="66">
        <v>-3.84</v>
      </c>
      <c r="J36" s="41">
        <f t="shared" si="5"/>
        <v>1.1600000000000001</v>
      </c>
    </row>
    <row r="37" spans="1:10" ht="12.75" customHeight="1" x14ac:dyDescent="0.25">
      <c r="A37" s="146"/>
      <c r="B37" s="39" t="s">
        <v>84</v>
      </c>
      <c r="C37" s="44"/>
      <c r="D37" s="124"/>
      <c r="E37" s="124">
        <v>5512</v>
      </c>
      <c r="F37" s="124">
        <v>5019</v>
      </c>
      <c r="G37" s="38" t="s">
        <v>92</v>
      </c>
      <c r="H37" s="43">
        <v>25</v>
      </c>
      <c r="I37" s="66">
        <v>11</v>
      </c>
      <c r="J37" s="41">
        <f t="shared" si="5"/>
        <v>36</v>
      </c>
    </row>
    <row r="38" spans="1:10" ht="12.75" customHeight="1" x14ac:dyDescent="0.25">
      <c r="A38" s="146"/>
      <c r="B38" s="39" t="s">
        <v>85</v>
      </c>
      <c r="C38" s="44"/>
      <c r="D38" s="124"/>
      <c r="E38" s="124">
        <v>5512</v>
      </c>
      <c r="F38" s="124">
        <v>5039</v>
      </c>
      <c r="G38" s="38" t="s">
        <v>92</v>
      </c>
      <c r="H38" s="43">
        <v>10</v>
      </c>
      <c r="I38" s="66">
        <v>4</v>
      </c>
      <c r="J38" s="41">
        <f t="shared" si="5"/>
        <v>14</v>
      </c>
    </row>
    <row r="39" spans="1:10" ht="12.75" customHeight="1" x14ac:dyDescent="0.25">
      <c r="A39" s="146"/>
      <c r="B39" s="89" t="s">
        <v>86</v>
      </c>
      <c r="C39" s="90" t="s">
        <v>35</v>
      </c>
      <c r="D39" s="91"/>
      <c r="E39" s="91">
        <v>5512</v>
      </c>
      <c r="F39" s="91">
        <v>5042</v>
      </c>
      <c r="G39" s="87" t="s">
        <v>92</v>
      </c>
      <c r="H39" s="88">
        <v>0</v>
      </c>
      <c r="I39" s="108">
        <v>4</v>
      </c>
      <c r="J39" s="84">
        <f t="shared" si="5"/>
        <v>4</v>
      </c>
    </row>
    <row r="40" spans="1:10" ht="12.75" customHeight="1" x14ac:dyDescent="0.25">
      <c r="A40" s="146"/>
      <c r="B40" s="39" t="s">
        <v>87</v>
      </c>
      <c r="C40" s="44"/>
      <c r="D40" s="124"/>
      <c r="E40" s="124">
        <v>5512</v>
      </c>
      <c r="F40" s="124">
        <v>5132</v>
      </c>
      <c r="G40" s="38" t="s">
        <v>92</v>
      </c>
      <c r="H40" s="43">
        <v>30</v>
      </c>
      <c r="I40" s="66">
        <v>13.84</v>
      </c>
      <c r="J40" s="41">
        <f t="shared" si="5"/>
        <v>43.84</v>
      </c>
    </row>
    <row r="41" spans="1:10" ht="12.75" customHeight="1" x14ac:dyDescent="0.25">
      <c r="A41" s="146"/>
      <c r="B41" s="39" t="s">
        <v>88</v>
      </c>
      <c r="C41" s="44"/>
      <c r="D41" s="124"/>
      <c r="E41" s="124">
        <v>5512</v>
      </c>
      <c r="F41" s="124">
        <v>5162</v>
      </c>
      <c r="G41" s="38" t="s">
        <v>92</v>
      </c>
      <c r="H41" s="43">
        <v>8</v>
      </c>
      <c r="I41" s="66">
        <v>4</v>
      </c>
      <c r="J41" s="41">
        <f t="shared" si="5"/>
        <v>12</v>
      </c>
    </row>
    <row r="42" spans="1:10" ht="12.75" customHeight="1" x14ac:dyDescent="0.25">
      <c r="A42" s="146"/>
      <c r="B42" s="89" t="s">
        <v>89</v>
      </c>
      <c r="C42" s="90" t="s">
        <v>35</v>
      </c>
      <c r="D42" s="91"/>
      <c r="E42" s="91">
        <v>5512</v>
      </c>
      <c r="F42" s="91">
        <v>5042</v>
      </c>
      <c r="G42" s="87" t="s">
        <v>93</v>
      </c>
      <c r="H42" s="88">
        <v>0</v>
      </c>
      <c r="I42" s="108">
        <v>4</v>
      </c>
      <c r="J42" s="84">
        <f t="shared" si="5"/>
        <v>4</v>
      </c>
    </row>
    <row r="43" spans="1:10" ht="12.75" customHeight="1" x14ac:dyDescent="0.25">
      <c r="A43" s="146"/>
      <c r="B43" s="39" t="s">
        <v>90</v>
      </c>
      <c r="C43" s="101"/>
      <c r="D43" s="101"/>
      <c r="E43" s="124">
        <v>5512</v>
      </c>
      <c r="F43" s="124">
        <v>5156</v>
      </c>
      <c r="G43" s="38" t="s">
        <v>93</v>
      </c>
      <c r="H43" s="43">
        <v>30</v>
      </c>
      <c r="I43" s="66">
        <v>5</v>
      </c>
      <c r="J43" s="41">
        <f t="shared" si="5"/>
        <v>35</v>
      </c>
    </row>
    <row r="44" spans="1:10" ht="12.75" customHeight="1" x14ac:dyDescent="0.25">
      <c r="A44" s="146"/>
      <c r="B44" s="39" t="s">
        <v>91</v>
      </c>
      <c r="C44" s="77"/>
      <c r="D44" s="125"/>
      <c r="E44" s="124">
        <v>5512</v>
      </c>
      <c r="F44" s="124">
        <v>5137</v>
      </c>
      <c r="G44" s="38" t="s">
        <v>93</v>
      </c>
      <c r="H44" s="43">
        <v>25</v>
      </c>
      <c r="I44" s="66">
        <v>25</v>
      </c>
      <c r="J44" s="41">
        <f t="shared" si="5"/>
        <v>50</v>
      </c>
    </row>
    <row r="45" spans="1:10" ht="12.75" customHeight="1" x14ac:dyDescent="0.25">
      <c r="A45" s="146" t="s">
        <v>40</v>
      </c>
      <c r="B45" s="106" t="s">
        <v>70</v>
      </c>
      <c r="C45" s="77"/>
      <c r="D45" s="124"/>
      <c r="E45" s="125">
        <v>5311</v>
      </c>
      <c r="F45" s="125">
        <v>5026</v>
      </c>
      <c r="G45" s="78" t="s">
        <v>64</v>
      </c>
      <c r="H45" s="41">
        <v>270</v>
      </c>
      <c r="I45" s="42">
        <v>-270</v>
      </c>
      <c r="J45" s="79">
        <f t="shared" si="4"/>
        <v>0</v>
      </c>
    </row>
    <row r="46" spans="1:10" ht="12.75" customHeight="1" x14ac:dyDescent="0.25">
      <c r="A46" s="146"/>
      <c r="B46" s="109" t="s">
        <v>71</v>
      </c>
      <c r="C46" s="93" t="s">
        <v>35</v>
      </c>
      <c r="D46" s="94"/>
      <c r="E46" s="94">
        <v>5311</v>
      </c>
      <c r="F46" s="94">
        <v>5024</v>
      </c>
      <c r="G46" s="92" t="s">
        <v>64</v>
      </c>
      <c r="H46" s="84">
        <v>0</v>
      </c>
      <c r="I46" s="112">
        <v>246</v>
      </c>
      <c r="J46" s="95">
        <f t="shared" si="4"/>
        <v>246</v>
      </c>
    </row>
    <row r="47" spans="1:10" ht="12.75" customHeight="1" x14ac:dyDescent="0.25">
      <c r="A47" s="146"/>
      <c r="B47" s="106" t="s">
        <v>67</v>
      </c>
      <c r="C47" s="77"/>
      <c r="D47" s="125"/>
      <c r="E47" s="125">
        <v>5311</v>
      </c>
      <c r="F47" s="125">
        <v>5424</v>
      </c>
      <c r="G47" s="78" t="s">
        <v>64</v>
      </c>
      <c r="H47" s="41">
        <v>55</v>
      </c>
      <c r="I47" s="42">
        <v>74</v>
      </c>
      <c r="J47" s="79">
        <f t="shared" si="4"/>
        <v>129</v>
      </c>
    </row>
    <row r="48" spans="1:10" ht="12.75" customHeight="1" x14ac:dyDescent="0.25">
      <c r="A48" s="146"/>
      <c r="B48" s="106" t="s">
        <v>72</v>
      </c>
      <c r="C48" s="77"/>
      <c r="D48" s="125"/>
      <c r="E48" s="125">
        <v>5311</v>
      </c>
      <c r="F48" s="125">
        <v>5031</v>
      </c>
      <c r="G48" s="78" t="s">
        <v>64</v>
      </c>
      <c r="H48" s="41">
        <v>2753</v>
      </c>
      <c r="I48" s="42">
        <v>-50</v>
      </c>
      <c r="J48" s="79">
        <f t="shared" si="4"/>
        <v>2703</v>
      </c>
    </row>
    <row r="49" spans="1:10" ht="12.75" customHeight="1" x14ac:dyDescent="0.25">
      <c r="A49" s="146"/>
      <c r="B49" s="106" t="s">
        <v>74</v>
      </c>
      <c r="C49" s="44"/>
      <c r="D49" s="124"/>
      <c r="E49" s="124">
        <v>5311</v>
      </c>
      <c r="F49" s="124">
        <v>5162</v>
      </c>
      <c r="G49" s="38" t="s">
        <v>64</v>
      </c>
      <c r="H49" s="41">
        <v>83</v>
      </c>
      <c r="I49" s="42">
        <v>30</v>
      </c>
      <c r="J49" s="43">
        <f t="shared" si="4"/>
        <v>113</v>
      </c>
    </row>
    <row r="50" spans="1:10" ht="12.75" customHeight="1" x14ac:dyDescent="0.25">
      <c r="A50" s="146" t="s">
        <v>127</v>
      </c>
      <c r="B50" s="36" t="s">
        <v>102</v>
      </c>
      <c r="C50" s="44"/>
      <c r="D50" s="124"/>
      <c r="E50" s="124">
        <v>3412</v>
      </c>
      <c r="F50" s="124">
        <v>5169</v>
      </c>
      <c r="G50" s="38" t="s">
        <v>115</v>
      </c>
      <c r="H50" s="43">
        <v>2890</v>
      </c>
      <c r="I50" s="66">
        <v>-650</v>
      </c>
      <c r="J50" s="41">
        <f>H50+I50</f>
        <v>2240</v>
      </c>
    </row>
    <row r="51" spans="1:10" ht="12.75" customHeight="1" x14ac:dyDescent="0.25">
      <c r="A51" s="146"/>
      <c r="B51" s="36" t="s">
        <v>103</v>
      </c>
      <c r="C51" s="44"/>
      <c r="D51" s="124"/>
      <c r="E51" s="124">
        <v>3412</v>
      </c>
      <c r="F51" s="124">
        <v>5171</v>
      </c>
      <c r="G51" s="38" t="s">
        <v>116</v>
      </c>
      <c r="H51" s="43">
        <v>600</v>
      </c>
      <c r="I51" s="66">
        <v>650</v>
      </c>
      <c r="J51" s="41">
        <f>H51+I51</f>
        <v>1250</v>
      </c>
    </row>
    <row r="52" spans="1:10" ht="12.75" customHeight="1" x14ac:dyDescent="0.25">
      <c r="A52" s="146"/>
      <c r="B52" s="36" t="s">
        <v>104</v>
      </c>
      <c r="C52" s="44"/>
      <c r="D52" s="124"/>
      <c r="E52" s="124">
        <v>3412</v>
      </c>
      <c r="F52" s="124">
        <v>5171</v>
      </c>
      <c r="G52" s="38" t="s">
        <v>117</v>
      </c>
      <c r="H52" s="43">
        <v>500</v>
      </c>
      <c r="I52" s="66">
        <v>-250</v>
      </c>
      <c r="J52" s="41">
        <f t="shared" ref="J52:J61" si="6">H52+I52</f>
        <v>250</v>
      </c>
    </row>
    <row r="53" spans="1:10" ht="12.75" customHeight="1" x14ac:dyDescent="0.25">
      <c r="A53" s="146"/>
      <c r="B53" s="36" t="s">
        <v>105</v>
      </c>
      <c r="C53" s="44"/>
      <c r="D53" s="124"/>
      <c r="E53" s="124">
        <v>3429</v>
      </c>
      <c r="F53" s="124">
        <v>5171</v>
      </c>
      <c r="G53" s="38" t="s">
        <v>118</v>
      </c>
      <c r="H53" s="43">
        <v>750</v>
      </c>
      <c r="I53" s="66">
        <v>250</v>
      </c>
      <c r="J53" s="41">
        <f t="shared" si="6"/>
        <v>1000</v>
      </c>
    </row>
    <row r="54" spans="1:10" ht="12.75" customHeight="1" x14ac:dyDescent="0.25">
      <c r="A54" s="146"/>
      <c r="B54" s="36" t="s">
        <v>106</v>
      </c>
      <c r="C54" s="44"/>
      <c r="D54" s="124"/>
      <c r="E54" s="124">
        <v>3412</v>
      </c>
      <c r="F54" s="124">
        <v>5169</v>
      </c>
      <c r="G54" s="38" t="s">
        <v>117</v>
      </c>
      <c r="H54" s="43">
        <v>2630</v>
      </c>
      <c r="I54" s="66">
        <v>-800</v>
      </c>
      <c r="J54" s="41">
        <f t="shared" si="6"/>
        <v>1830</v>
      </c>
    </row>
    <row r="55" spans="1:10" ht="12.75" customHeight="1" x14ac:dyDescent="0.25">
      <c r="A55" s="146"/>
      <c r="B55" s="36" t="s">
        <v>108</v>
      </c>
      <c r="C55" s="44"/>
      <c r="D55" s="124"/>
      <c r="E55" s="124">
        <v>3412</v>
      </c>
      <c r="F55" s="124">
        <v>5169</v>
      </c>
      <c r="G55" s="38" t="s">
        <v>115</v>
      </c>
      <c r="H55" s="43">
        <v>2240</v>
      </c>
      <c r="I55" s="66">
        <v>-50</v>
      </c>
      <c r="J55" s="41">
        <f t="shared" si="6"/>
        <v>2190</v>
      </c>
    </row>
    <row r="56" spans="1:10" ht="12.75" customHeight="1" x14ac:dyDescent="0.25">
      <c r="A56" s="146"/>
      <c r="B56" s="36" t="s">
        <v>109</v>
      </c>
      <c r="C56" s="44"/>
      <c r="D56" s="124"/>
      <c r="E56" s="124">
        <v>3412</v>
      </c>
      <c r="F56" s="124">
        <v>5169</v>
      </c>
      <c r="G56" s="38" t="s">
        <v>116</v>
      </c>
      <c r="H56" s="43">
        <v>1323.9</v>
      </c>
      <c r="I56" s="66">
        <v>50</v>
      </c>
      <c r="J56" s="41">
        <f t="shared" si="6"/>
        <v>1373.9</v>
      </c>
    </row>
    <row r="57" spans="1:10" ht="12.75" customHeight="1" x14ac:dyDescent="0.25">
      <c r="A57" s="146"/>
      <c r="B57" s="36" t="s">
        <v>110</v>
      </c>
      <c r="C57" s="44"/>
      <c r="D57" s="124"/>
      <c r="E57" s="124">
        <v>3412</v>
      </c>
      <c r="F57" s="124">
        <v>5169</v>
      </c>
      <c r="G57" s="38" t="s">
        <v>117</v>
      </c>
      <c r="H57" s="43">
        <v>1830</v>
      </c>
      <c r="I57" s="66">
        <v>-50</v>
      </c>
      <c r="J57" s="41">
        <f t="shared" si="6"/>
        <v>1780</v>
      </c>
    </row>
    <row r="58" spans="1:10" ht="12.75" customHeight="1" x14ac:dyDescent="0.25">
      <c r="A58" s="146"/>
      <c r="B58" s="36" t="s">
        <v>111</v>
      </c>
      <c r="C58" s="44"/>
      <c r="D58" s="124"/>
      <c r="E58" s="124">
        <v>3412</v>
      </c>
      <c r="F58" s="124">
        <v>5171</v>
      </c>
      <c r="G58" s="38" t="s">
        <v>117</v>
      </c>
      <c r="H58" s="43">
        <v>250</v>
      </c>
      <c r="I58" s="66">
        <v>-50</v>
      </c>
      <c r="J58" s="41">
        <f t="shared" si="6"/>
        <v>200</v>
      </c>
    </row>
    <row r="59" spans="1:10" ht="12.75" customHeight="1" x14ac:dyDescent="0.25">
      <c r="A59" s="146"/>
      <c r="B59" s="36" t="s">
        <v>112</v>
      </c>
      <c r="C59" s="44"/>
      <c r="D59" s="124"/>
      <c r="E59" s="124">
        <v>3429</v>
      </c>
      <c r="F59" s="124">
        <v>5169</v>
      </c>
      <c r="G59" s="38" t="s">
        <v>118</v>
      </c>
      <c r="H59" s="43">
        <v>927.9</v>
      </c>
      <c r="I59" s="66">
        <v>100</v>
      </c>
      <c r="J59" s="41">
        <f t="shared" si="6"/>
        <v>1027.9000000000001</v>
      </c>
    </row>
    <row r="60" spans="1:10" ht="12.75" customHeight="1" x14ac:dyDescent="0.25">
      <c r="A60" s="146"/>
      <c r="B60" s="36" t="s">
        <v>113</v>
      </c>
      <c r="C60" s="44"/>
      <c r="D60" s="124"/>
      <c r="E60" s="124">
        <v>3412</v>
      </c>
      <c r="F60" s="124">
        <v>5152</v>
      </c>
      <c r="G60" s="38" t="s">
        <v>116</v>
      </c>
      <c r="H60" s="43">
        <v>130</v>
      </c>
      <c r="I60" s="66">
        <v>-10</v>
      </c>
      <c r="J60" s="41">
        <f t="shared" si="6"/>
        <v>120</v>
      </c>
    </row>
    <row r="61" spans="1:10" ht="12.75" customHeight="1" x14ac:dyDescent="0.25">
      <c r="A61" s="146"/>
      <c r="B61" s="36" t="s">
        <v>114</v>
      </c>
      <c r="C61" s="44"/>
      <c r="D61" s="124"/>
      <c r="E61" s="124">
        <v>3412</v>
      </c>
      <c r="F61" s="124">
        <v>5139</v>
      </c>
      <c r="G61" s="38" t="s">
        <v>116</v>
      </c>
      <c r="H61" s="43">
        <v>140</v>
      </c>
      <c r="I61" s="66">
        <v>10</v>
      </c>
      <c r="J61" s="41">
        <f t="shared" si="6"/>
        <v>150</v>
      </c>
    </row>
    <row r="62" spans="1:10" ht="12.75" customHeight="1" x14ac:dyDescent="0.25">
      <c r="A62" s="17"/>
      <c r="B62" s="49"/>
      <c r="C62" s="70"/>
      <c r="D62" s="70"/>
      <c r="E62" s="140" t="s">
        <v>19</v>
      </c>
      <c r="F62" s="141"/>
      <c r="G62" s="142"/>
      <c r="H62" s="45">
        <f>SUM(H16:H61)</f>
        <v>21930.590000000004</v>
      </c>
      <c r="I62" s="45">
        <f t="shared" ref="I62:J62" si="7">SUM(I16:I61)</f>
        <v>-770</v>
      </c>
      <c r="J62" s="45">
        <f t="shared" si="7"/>
        <v>21160.590000000004</v>
      </c>
    </row>
    <row r="63" spans="1:10" ht="12.75" customHeight="1" x14ac:dyDescent="0.25">
      <c r="A63" s="22" t="s">
        <v>20</v>
      </c>
      <c r="B63" s="49"/>
      <c r="C63" s="70"/>
      <c r="D63" s="70"/>
      <c r="E63" s="71"/>
      <c r="F63" s="49"/>
      <c r="G63" s="49"/>
      <c r="H63" s="72"/>
      <c r="I63" s="72"/>
      <c r="J63" s="74"/>
    </row>
    <row r="64" spans="1:10" ht="12.75" customHeight="1" x14ac:dyDescent="0.25">
      <c r="A64" s="124" t="s">
        <v>13</v>
      </c>
      <c r="B64" s="106" t="s">
        <v>73</v>
      </c>
      <c r="C64" s="124"/>
      <c r="D64" s="124"/>
      <c r="E64" s="124">
        <v>5311</v>
      </c>
      <c r="F64" s="124">
        <v>6122</v>
      </c>
      <c r="G64" s="38" t="s">
        <v>64</v>
      </c>
      <c r="H64" s="41">
        <v>875</v>
      </c>
      <c r="I64" s="42">
        <v>-30</v>
      </c>
      <c r="J64" s="43">
        <f>H64+I64</f>
        <v>845</v>
      </c>
    </row>
    <row r="65" spans="1:10" ht="12.75" customHeight="1" x14ac:dyDescent="0.25">
      <c r="A65" s="124" t="s">
        <v>36</v>
      </c>
      <c r="B65" s="36" t="s">
        <v>107</v>
      </c>
      <c r="C65" s="44"/>
      <c r="D65" s="38"/>
      <c r="E65" s="4">
        <v>3412</v>
      </c>
      <c r="F65" s="4">
        <v>6121</v>
      </c>
      <c r="G65" s="116" t="s">
        <v>119</v>
      </c>
      <c r="H65" s="6">
        <v>11500</v>
      </c>
      <c r="I65" s="5">
        <v>800</v>
      </c>
      <c r="J65" s="119">
        <f>H65+I65</f>
        <v>12300</v>
      </c>
    </row>
    <row r="66" spans="1:10" ht="12.75" customHeight="1" x14ac:dyDescent="0.25">
      <c r="A66" s="19"/>
      <c r="B66" s="49"/>
      <c r="C66" s="70"/>
      <c r="D66" s="70"/>
      <c r="E66" s="143" t="s">
        <v>21</v>
      </c>
      <c r="F66" s="143"/>
      <c r="G66" s="143"/>
      <c r="H66" s="75">
        <f>H64+H65</f>
        <v>12375</v>
      </c>
      <c r="I66" s="75">
        <f t="shared" ref="I66:J66" si="8">I64+I65</f>
        <v>770</v>
      </c>
      <c r="J66" s="75">
        <f t="shared" si="8"/>
        <v>13145</v>
      </c>
    </row>
    <row r="67" spans="1:10" ht="12.75" customHeight="1" x14ac:dyDescent="0.25">
      <c r="A67" s="16" t="s">
        <v>30</v>
      </c>
      <c r="B67" s="18"/>
      <c r="C67" s="19"/>
      <c r="D67" s="19"/>
      <c r="E67" s="23"/>
      <c r="F67" s="23"/>
      <c r="G67" s="23"/>
      <c r="H67" s="24"/>
      <c r="I67" s="25"/>
      <c r="J67" s="24"/>
    </row>
    <row r="68" spans="1:10" ht="12.75" customHeight="1" x14ac:dyDescent="0.25">
      <c r="A68" s="124" t="s">
        <v>13</v>
      </c>
      <c r="B68" s="36"/>
      <c r="C68" s="4"/>
      <c r="D68" s="4"/>
      <c r="E68" s="9"/>
      <c r="F68" s="9"/>
      <c r="G68" s="9"/>
      <c r="H68" s="6">
        <v>0</v>
      </c>
      <c r="I68" s="5">
        <v>0</v>
      </c>
      <c r="J68" s="6">
        <f>H68+I68</f>
        <v>0</v>
      </c>
    </row>
    <row r="69" spans="1:10" ht="12.75" customHeight="1" x14ac:dyDescent="0.25">
      <c r="A69" s="19"/>
      <c r="B69" s="18"/>
      <c r="C69" s="19"/>
      <c r="D69" s="19"/>
      <c r="E69" s="132" t="s">
        <v>31</v>
      </c>
      <c r="F69" s="133"/>
      <c r="G69" s="134"/>
      <c r="H69" s="26">
        <v>0</v>
      </c>
      <c r="I69" s="5">
        <f>SUM(I68:I68)</f>
        <v>0</v>
      </c>
      <c r="J69" s="27">
        <v>0</v>
      </c>
    </row>
    <row r="70" spans="1:10" ht="12.75" customHeight="1" x14ac:dyDescent="0.25">
      <c r="A70" s="19"/>
      <c r="B70" s="18"/>
      <c r="C70" s="19"/>
      <c r="D70" s="19"/>
      <c r="E70" s="21"/>
      <c r="F70" s="21"/>
      <c r="G70" s="28"/>
      <c r="H70" s="26"/>
      <c r="I70" s="29"/>
      <c r="J70" s="24"/>
    </row>
    <row r="71" spans="1:10" ht="12.75" customHeight="1" x14ac:dyDescent="0.25">
      <c r="A71" s="7"/>
      <c r="B71" s="59" t="s">
        <v>29</v>
      </c>
      <c r="C71" s="19"/>
      <c r="D71" s="19"/>
      <c r="E71" s="137" t="s">
        <v>14</v>
      </c>
      <c r="F71" s="138"/>
      <c r="G71" s="138"/>
      <c r="H71" s="139"/>
      <c r="I71" s="8">
        <f>I11</f>
        <v>874.08</v>
      </c>
      <c r="J71" s="30"/>
    </row>
    <row r="72" spans="1:10" ht="12.75" customHeight="1" x14ac:dyDescent="0.25">
      <c r="A72" s="7"/>
      <c r="B72" s="21"/>
      <c r="C72" s="19"/>
      <c r="D72" s="19"/>
      <c r="E72" s="137" t="s">
        <v>22</v>
      </c>
      <c r="F72" s="138"/>
      <c r="G72" s="138"/>
      <c r="H72" s="139"/>
      <c r="I72" s="8">
        <f>I62+I12</f>
        <v>104.08000000000004</v>
      </c>
      <c r="J72" s="17"/>
    </row>
    <row r="73" spans="1:10" ht="12.75" customHeight="1" x14ac:dyDescent="0.25">
      <c r="A73" s="7"/>
      <c r="B73" s="21"/>
      <c r="C73" s="19"/>
      <c r="D73" s="19"/>
      <c r="E73" s="137" t="s">
        <v>23</v>
      </c>
      <c r="F73" s="138"/>
      <c r="G73" s="138"/>
      <c r="H73" s="139"/>
      <c r="I73" s="8">
        <f>I66+I13</f>
        <v>770</v>
      </c>
      <c r="J73" s="31"/>
    </row>
    <row r="74" spans="1:10" ht="12.95" customHeight="1" x14ac:dyDescent="0.25">
      <c r="A74" s="7"/>
      <c r="B74" s="21"/>
      <c r="C74" s="19"/>
      <c r="D74" s="19"/>
      <c r="E74" s="137" t="s">
        <v>24</v>
      </c>
      <c r="F74" s="138"/>
      <c r="G74" s="138"/>
      <c r="H74" s="139"/>
      <c r="I74" s="8">
        <f>I72+I73</f>
        <v>874.08</v>
      </c>
      <c r="J74" s="31"/>
    </row>
    <row r="75" spans="1:10" ht="12.95" customHeight="1" x14ac:dyDescent="0.25">
      <c r="A75" s="7"/>
      <c r="B75" s="21"/>
      <c r="C75" s="19"/>
      <c r="D75" s="19"/>
      <c r="E75" s="148" t="s">
        <v>25</v>
      </c>
      <c r="F75" s="149"/>
      <c r="G75" s="149"/>
      <c r="H75" s="150"/>
      <c r="I75" s="42">
        <f>I71-I74</f>
        <v>0</v>
      </c>
      <c r="J75" s="46"/>
    </row>
    <row r="76" spans="1:10" ht="12.95" customHeight="1" x14ac:dyDescent="0.25">
      <c r="A76" s="7"/>
      <c r="B76" s="21"/>
      <c r="C76" s="19"/>
      <c r="D76" s="19"/>
      <c r="E76" s="148" t="s">
        <v>26</v>
      </c>
      <c r="F76" s="149"/>
      <c r="G76" s="149"/>
      <c r="H76" s="150"/>
      <c r="I76" s="42">
        <f>I69</f>
        <v>0</v>
      </c>
      <c r="J76" s="46"/>
    </row>
    <row r="77" spans="1:10" ht="15" customHeight="1" x14ac:dyDescent="0.25">
      <c r="A77" s="7"/>
      <c r="B77" s="60"/>
      <c r="C77" s="32"/>
      <c r="D77" s="32"/>
      <c r="E77" s="47"/>
      <c r="F77" s="48"/>
      <c r="G77" s="49"/>
      <c r="H77" s="61">
        <v>44110</v>
      </c>
      <c r="I77" s="62"/>
      <c r="J77" s="63">
        <v>44489</v>
      </c>
    </row>
    <row r="78" spans="1:10" ht="12.95" customHeight="1" x14ac:dyDescent="0.25">
      <c r="A78" s="7"/>
      <c r="B78" s="59" t="s">
        <v>33</v>
      </c>
      <c r="C78" s="19"/>
      <c r="D78" s="19"/>
      <c r="E78" s="50" t="s">
        <v>27</v>
      </c>
      <c r="F78" s="51"/>
      <c r="G78" s="52"/>
      <c r="H78" s="42">
        <v>469833.84</v>
      </c>
      <c r="I78" s="42">
        <f>I71</f>
        <v>874.08</v>
      </c>
      <c r="J78" s="42">
        <f>H78+I78</f>
        <v>470707.92000000004</v>
      </c>
    </row>
    <row r="79" spans="1:10" ht="12.95" customHeight="1" x14ac:dyDescent="0.25">
      <c r="A79" s="7"/>
      <c r="B79" s="18"/>
      <c r="C79" s="19"/>
      <c r="D79" s="19"/>
      <c r="E79" s="53" t="s">
        <v>22</v>
      </c>
      <c r="F79" s="54"/>
      <c r="G79" s="40"/>
      <c r="H79" s="41">
        <v>416660.55</v>
      </c>
      <c r="I79" s="42">
        <f>I62+I12</f>
        <v>104.08000000000004</v>
      </c>
      <c r="J79" s="41">
        <f>H79+I79</f>
        <v>416764.63</v>
      </c>
    </row>
    <row r="80" spans="1:10" ht="12.95" customHeight="1" x14ac:dyDescent="0.25">
      <c r="A80" s="7"/>
      <c r="B80" s="18"/>
      <c r="C80" s="19"/>
      <c r="D80" s="19"/>
      <c r="E80" s="55" t="s">
        <v>23</v>
      </c>
      <c r="F80" s="49"/>
      <c r="G80" s="56"/>
      <c r="H80" s="41">
        <v>104120.7</v>
      </c>
      <c r="I80" s="42">
        <f>I66+I13</f>
        <v>770</v>
      </c>
      <c r="J80" s="41">
        <f>H80+I80</f>
        <v>104890.7</v>
      </c>
    </row>
    <row r="81" spans="1:10" ht="12.95" customHeight="1" x14ac:dyDescent="0.25">
      <c r="A81" s="7"/>
      <c r="C81" s="32"/>
      <c r="D81" s="32"/>
      <c r="E81" s="57" t="s">
        <v>34</v>
      </c>
      <c r="F81" s="54"/>
      <c r="G81" s="40"/>
      <c r="H81" s="42">
        <f>SUM(H79:H80)</f>
        <v>520781.25</v>
      </c>
      <c r="I81" s="42">
        <f>SUM(I79:I80)</f>
        <v>874.08</v>
      </c>
      <c r="J81" s="42">
        <f>SUM(J79:J80)</f>
        <v>521655.33</v>
      </c>
    </row>
    <row r="82" spans="1:10" ht="12.95" customHeight="1" x14ac:dyDescent="0.25">
      <c r="A82" s="7"/>
      <c r="B82" s="7"/>
      <c r="C82" s="32"/>
      <c r="D82" s="32"/>
      <c r="E82" s="55" t="s">
        <v>17</v>
      </c>
      <c r="F82" s="49"/>
      <c r="G82" s="56"/>
      <c r="H82" s="41">
        <f>H78-H81</f>
        <v>-50947.409999999974</v>
      </c>
      <c r="I82" s="42">
        <f>I78-I81</f>
        <v>0</v>
      </c>
      <c r="J82" s="41">
        <f>J78-J81</f>
        <v>-50947.409999999974</v>
      </c>
    </row>
    <row r="83" spans="1:10" ht="12.95" customHeight="1" x14ac:dyDescent="0.25">
      <c r="A83" s="7"/>
      <c r="B83" s="33" t="s">
        <v>95</v>
      </c>
      <c r="C83" s="32"/>
      <c r="D83" s="32"/>
      <c r="E83" s="57" t="s">
        <v>28</v>
      </c>
      <c r="F83" s="54"/>
      <c r="G83" s="40"/>
      <c r="H83" s="42">
        <v>50947.41</v>
      </c>
      <c r="I83" s="42">
        <f>I76</f>
        <v>0</v>
      </c>
      <c r="J83" s="42">
        <f>H83+I83</f>
        <v>50947.41</v>
      </c>
    </row>
    <row r="84" spans="1:10" ht="12.95" customHeight="1" x14ac:dyDescent="0.25">
      <c r="E84" s="58"/>
      <c r="F84" s="58"/>
      <c r="G84" s="58"/>
      <c r="H84" s="58"/>
      <c r="I84" s="58"/>
      <c r="J84" s="58"/>
    </row>
    <row r="85" spans="1:10" ht="12.95" customHeight="1" x14ac:dyDescent="0.25">
      <c r="C85" s="13"/>
      <c r="E85" s="58"/>
      <c r="F85" s="58"/>
      <c r="G85" s="58"/>
      <c r="H85" s="58"/>
      <c r="I85" s="58"/>
      <c r="J85" s="58"/>
    </row>
    <row r="86" spans="1:10" ht="12.95" customHeight="1" x14ac:dyDescent="0.25">
      <c r="C86" s="13"/>
    </row>
    <row r="87" spans="1:10" ht="12.95" customHeight="1" x14ac:dyDescent="0.25">
      <c r="C87" s="13"/>
    </row>
    <row r="88" spans="1:10" ht="12.95" customHeight="1" x14ac:dyDescent="0.25">
      <c r="C88" s="13"/>
    </row>
    <row r="89" spans="1:10" ht="12.95" customHeight="1" x14ac:dyDescent="0.25">
      <c r="C89" s="13"/>
    </row>
    <row r="90" spans="1:10" ht="12.95" customHeight="1" x14ac:dyDescent="0.25">
      <c r="C90" s="13"/>
    </row>
    <row r="91" spans="1:10" ht="12.95" customHeight="1" x14ac:dyDescent="0.25">
      <c r="C91" s="13"/>
    </row>
    <row r="92" spans="1:10" ht="12.95" customHeight="1" x14ac:dyDescent="0.25">
      <c r="C92" s="13"/>
    </row>
    <row r="93" spans="1:10" ht="12.95" customHeight="1" x14ac:dyDescent="0.25">
      <c r="C93" s="13"/>
    </row>
    <row r="94" spans="1:10" ht="12.95" customHeight="1" x14ac:dyDescent="0.25">
      <c r="C94" s="13"/>
    </row>
    <row r="95" spans="1:10" ht="12.95" customHeight="1" x14ac:dyDescent="0.25">
      <c r="C95" s="13"/>
    </row>
  </sheetData>
  <mergeCells count="28">
    <mergeCell ref="G2:G3"/>
    <mergeCell ref="A5:A6"/>
    <mergeCell ref="A19:A20"/>
    <mergeCell ref="B2:B3"/>
    <mergeCell ref="C2:C3"/>
    <mergeCell ref="E2:E3"/>
    <mergeCell ref="F2:F3"/>
    <mergeCell ref="E11:G11"/>
    <mergeCell ref="E12:G12"/>
    <mergeCell ref="E13:G13"/>
    <mergeCell ref="E14:G14"/>
    <mergeCell ref="A16:A18"/>
    <mergeCell ref="E75:H75"/>
    <mergeCell ref="E76:H76"/>
    <mergeCell ref="A7:A10"/>
    <mergeCell ref="A50:A61"/>
    <mergeCell ref="E66:G66"/>
    <mergeCell ref="E69:G69"/>
    <mergeCell ref="E71:H71"/>
    <mergeCell ref="E72:H72"/>
    <mergeCell ref="E73:H73"/>
    <mergeCell ref="E74:H74"/>
    <mergeCell ref="A21:A22"/>
    <mergeCell ref="A23:A24"/>
    <mergeCell ref="A25:A26"/>
    <mergeCell ref="A27:A44"/>
    <mergeCell ref="A45:A49"/>
    <mergeCell ref="E62:G62"/>
  </mergeCells>
  <conditionalFormatting sqref="C11:D13 B1">
    <cfRule type="expression" dxfId="8" priority="4" stopIfTrue="1">
      <formula>#REF!="Z"</formula>
    </cfRule>
    <cfRule type="expression" dxfId="7" priority="5" stopIfTrue="1">
      <formula>#REF!="T"</formula>
    </cfRule>
    <cfRule type="expression" dxfId="6" priority="6" stopIfTrue="1">
      <formula>#REF!="Y"</formula>
    </cfRule>
  </conditionalFormatting>
  <conditionalFormatting sqref="B2">
    <cfRule type="expression" dxfId="5" priority="1" stopIfTrue="1">
      <formula>#REF!="Z"</formula>
    </cfRule>
    <cfRule type="expression" dxfId="4" priority="2" stopIfTrue="1">
      <formula>#REF!="T"</formula>
    </cfRule>
    <cfRule type="expression" dxfId="3" priority="3" stopIfTrue="1">
      <formula>#REF!="Y"</formula>
    </cfRule>
  </conditionalFormatting>
  <conditionalFormatting sqref="B1:B2">
    <cfRule type="expression" dxfId="2" priority="7" stopIfTrue="1">
      <formula>#REF!="Z"</formula>
    </cfRule>
    <cfRule type="expression" dxfId="1" priority="8" stopIfTrue="1">
      <formula>#REF!="T"</formula>
    </cfRule>
    <cfRule type="expression" dxfId="0" priority="9" stopIfTrue="1">
      <formula>#REF!="Y"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 č. 11 20.10.2021</vt:lpstr>
      <vt:lpstr>dodatek</vt:lpstr>
      <vt:lpstr>schválené RO č. 11</vt:lpstr>
      <vt:lpstr>dodatek!Oblast_tisku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2021-10-21T08:28:42Z</cp:lastPrinted>
  <dcterms:created xsi:type="dcterms:W3CDTF">2019-02-01T08:27:03Z</dcterms:created>
  <dcterms:modified xsi:type="dcterms:W3CDTF">2021-10-21T08:28:49Z</dcterms:modified>
</cp:coreProperties>
</file>