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 activeTab="2"/>
  </bookViews>
  <sheets>
    <sheet name="RO č. 15 22.12.2021" sheetId="8" r:id="rId1"/>
    <sheet name="Dodatek RO č. 15" sheetId="9" r:id="rId2"/>
    <sheet name="Schváleno RO č. 15 22.12.2021" sheetId="10" r:id="rId3"/>
  </sheets>
  <calcPr calcId="145621"/>
</workbook>
</file>

<file path=xl/calcChain.xml><?xml version="1.0" encoding="utf-8"?>
<calcChain xmlns="http://schemas.openxmlformats.org/spreadsheetml/2006/main">
  <c r="I161" i="10" l="1"/>
  <c r="I175" i="10" s="1"/>
  <c r="J175" i="10" s="1"/>
  <c r="J161" i="10"/>
  <c r="H161" i="10"/>
  <c r="J160" i="10"/>
  <c r="I105" i="10"/>
  <c r="J105" i="10"/>
  <c r="H105" i="10"/>
  <c r="J94" i="10"/>
  <c r="J93" i="10"/>
  <c r="J92" i="10"/>
  <c r="I39" i="10"/>
  <c r="H39" i="10"/>
  <c r="I38" i="10"/>
  <c r="H38" i="10"/>
  <c r="J37" i="10"/>
  <c r="J36" i="10"/>
  <c r="J35" i="10"/>
  <c r="H177" i="10"/>
  <c r="H176" i="10"/>
  <c r="I171" i="10"/>
  <c r="I178" i="10" s="1"/>
  <c r="J178" i="10" s="1"/>
  <c r="I168" i="10"/>
  <c r="I164" i="10"/>
  <c r="J163" i="10"/>
  <c r="J108" i="10"/>
  <c r="J107" i="10"/>
  <c r="I174" i="10"/>
  <c r="J91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I40" i="10"/>
  <c r="H40" i="10"/>
  <c r="I167" i="10"/>
  <c r="I169" i="10" s="1"/>
  <c r="I166" i="10"/>
  <c r="J34" i="10"/>
  <c r="J33" i="10"/>
  <c r="J40" i="10" s="1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39" i="10" l="1"/>
  <c r="J38" i="10"/>
  <c r="J41" i="10" s="1"/>
  <c r="H41" i="10"/>
  <c r="I170" i="10"/>
  <c r="I173" i="10"/>
  <c r="I176" i="10"/>
  <c r="J174" i="10"/>
  <c r="J176" i="10" s="1"/>
  <c r="I41" i="10"/>
  <c r="I9" i="9"/>
  <c r="J9" i="9"/>
  <c r="H9" i="9"/>
  <c r="I8" i="9"/>
  <c r="J8" i="9"/>
  <c r="H8" i="9"/>
  <c r="I177" i="10" l="1"/>
  <c r="J173" i="10"/>
  <c r="J177" i="10" s="1"/>
  <c r="J15" i="9"/>
  <c r="J14" i="9"/>
  <c r="J13" i="9"/>
  <c r="J28" i="9"/>
  <c r="I34" i="9" l="1"/>
  <c r="H44" i="9"/>
  <c r="H45" i="9" s="1"/>
  <c r="I32" i="9"/>
  <c r="I39" i="9" s="1"/>
  <c r="I46" i="9" s="1"/>
  <c r="J46" i="9" s="1"/>
  <c r="J31" i="9"/>
  <c r="I29" i="9"/>
  <c r="I36" i="9" s="1"/>
  <c r="H29" i="9"/>
  <c r="I26" i="9"/>
  <c r="H26" i="9"/>
  <c r="J7" i="9"/>
  <c r="J6" i="9"/>
  <c r="J5" i="9"/>
  <c r="J11" i="9" l="1"/>
  <c r="I43" i="9"/>
  <c r="J43" i="9" s="1"/>
  <c r="I35" i="9"/>
  <c r="I37" i="9" s="1"/>
  <c r="I38" i="9" s="1"/>
  <c r="J29" i="9"/>
  <c r="J26" i="9"/>
  <c r="H11" i="9"/>
  <c r="I42" i="9"/>
  <c r="I41" i="9"/>
  <c r="I11" i="9"/>
  <c r="J42" i="8"/>
  <c r="J43" i="8"/>
  <c r="J92" i="8"/>
  <c r="J91" i="8"/>
  <c r="J64" i="8"/>
  <c r="J63" i="8"/>
  <c r="J62" i="8"/>
  <c r="J61" i="8"/>
  <c r="I36" i="8"/>
  <c r="H36" i="8"/>
  <c r="I35" i="8"/>
  <c r="H35" i="8"/>
  <c r="J71" i="8"/>
  <c r="J70" i="8"/>
  <c r="J69" i="8"/>
  <c r="J68" i="8"/>
  <c r="J67" i="8"/>
  <c r="J66" i="8"/>
  <c r="J65" i="8"/>
  <c r="J32" i="8"/>
  <c r="J31" i="8"/>
  <c r="J30" i="8"/>
  <c r="J29" i="8"/>
  <c r="J28" i="8"/>
  <c r="J27" i="8"/>
  <c r="J26" i="8"/>
  <c r="J25" i="8"/>
  <c r="J24" i="8"/>
  <c r="J23" i="8"/>
  <c r="I44" i="9" l="1"/>
  <c r="I45" i="9" s="1"/>
  <c r="J42" i="9"/>
  <c r="J44" i="9" s="1"/>
  <c r="J41" i="9"/>
  <c r="I37" i="8"/>
  <c r="H37" i="8"/>
  <c r="J79" i="8"/>
  <c r="J78" i="8"/>
  <c r="J77" i="8"/>
  <c r="J76" i="8"/>
  <c r="J75" i="8"/>
  <c r="J74" i="8"/>
  <c r="J73" i="8"/>
  <c r="J45" i="9" l="1"/>
  <c r="J33" i="8"/>
  <c r="J37" i="8" s="1"/>
  <c r="J60" i="8" l="1"/>
  <c r="J59" i="8"/>
  <c r="I89" i="8" l="1"/>
  <c r="J41" i="8"/>
  <c r="J44" i="8"/>
  <c r="J45" i="8"/>
  <c r="J46" i="8"/>
  <c r="J47" i="8"/>
  <c r="J48" i="8"/>
  <c r="J49" i="8"/>
  <c r="J50" i="8"/>
  <c r="J51" i="8"/>
  <c r="J52" i="8"/>
  <c r="J53" i="8"/>
  <c r="J19" i="8" l="1"/>
  <c r="J18" i="8"/>
  <c r="J17" i="8"/>
  <c r="J14" i="8" l="1"/>
  <c r="J5" i="8"/>
  <c r="J6" i="8"/>
  <c r="H89" i="8" l="1"/>
  <c r="I144" i="8"/>
  <c r="H144" i="8"/>
  <c r="J88" i="8" l="1"/>
  <c r="J72" i="8"/>
  <c r="J13" i="8" l="1"/>
  <c r="J8" i="8" l="1"/>
  <c r="J9" i="8"/>
  <c r="J10" i="8"/>
  <c r="J11" i="8"/>
  <c r="J12" i="8"/>
  <c r="J34" i="8" l="1"/>
  <c r="J16" i="8"/>
  <c r="J20" i="8"/>
  <c r="J21" i="8"/>
  <c r="J22" i="8"/>
  <c r="J36" i="8" l="1"/>
  <c r="I151" i="8"/>
  <c r="J57" i="8" l="1"/>
  <c r="J58" i="8"/>
  <c r="I149" i="8" l="1"/>
  <c r="H159" i="8"/>
  <c r="H160" i="8" s="1"/>
  <c r="I147" i="8"/>
  <c r="I154" i="8" s="1"/>
  <c r="I161" i="8" s="1"/>
  <c r="J161" i="8" s="1"/>
  <c r="J146" i="8"/>
  <c r="I158" i="8"/>
  <c r="J158" i="8" s="1"/>
  <c r="J56" i="8"/>
  <c r="J55" i="8"/>
  <c r="J54" i="8"/>
  <c r="J40" i="8"/>
  <c r="J15" i="8"/>
  <c r="J7" i="8"/>
  <c r="J35" i="8" l="1"/>
  <c r="J38" i="8" s="1"/>
  <c r="J89" i="8"/>
  <c r="J144" i="8"/>
  <c r="I150" i="8"/>
  <c r="H38" i="8"/>
  <c r="I157" i="8"/>
  <c r="I159" i="8" s="1"/>
  <c r="I156" i="8"/>
  <c r="I38" i="8"/>
  <c r="I152" i="8" l="1"/>
  <c r="I153" i="8" s="1"/>
  <c r="J157" i="8"/>
  <c r="J159" i="8" s="1"/>
  <c r="I160" i="8"/>
  <c r="J156" i="8"/>
  <c r="J160" i="8" l="1"/>
</calcChain>
</file>

<file path=xl/sharedStrings.xml><?xml version="1.0" encoding="utf-8"?>
<sst xmlns="http://schemas.openxmlformats.org/spreadsheetml/2006/main" count="892" uniqueCount="307">
  <si>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</si>
  <si>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</si>
  <si>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</si>
  <si>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</si>
  <si>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</si>
  <si>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</si>
  <si>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</si>
  <si>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</si>
  <si>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</si>
  <si>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</si>
  <si>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</si>
  <si>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</si>
  <si>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</si>
  <si>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</si>
  <si>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</si>
  <si>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</si>
  <si>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</si>
  <si>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</si>
  <si>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</si>
  <si>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</si>
  <si>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</si>
  <si>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</si>
  <si>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</si>
  <si>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</si>
  <si>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</si>
  <si>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</si>
  <si>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</si>
  <si>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</si>
  <si>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Finance</t>
  </si>
  <si>
    <t>Rekapitulace Rozpočtového opatření</t>
  </si>
  <si>
    <t>D) Změny ve financování</t>
  </si>
  <si>
    <t>Financování saldo</t>
  </si>
  <si>
    <t>P= příjmy   V= výdaje   NZ= nově zařazeno do R2021</t>
  </si>
  <si>
    <t>Rekapitulace celkového rozpočtu města na rok 2021 včetně RO</t>
  </si>
  <si>
    <t>Celkové výdaje (BV+I)</t>
  </si>
  <si>
    <t>NZ</t>
  </si>
  <si>
    <t>3.</t>
  </si>
  <si>
    <t>2.</t>
  </si>
  <si>
    <t>4.</t>
  </si>
  <si>
    <t>5.</t>
  </si>
  <si>
    <t>6.</t>
  </si>
  <si>
    <t>Příloha k us. č. RMO/xx/xx/21</t>
  </si>
  <si>
    <t xml:space="preserve">Rozpočtové opatření č. 15/2021 - prosinec (údaje v tis. Kč) </t>
  </si>
  <si>
    <t>č. 15</t>
  </si>
  <si>
    <t>2301</t>
  </si>
  <si>
    <t>2300</t>
  </si>
  <si>
    <t>2295</t>
  </si>
  <si>
    <t>0594</t>
  </si>
  <si>
    <t>0814</t>
  </si>
  <si>
    <t>0169</t>
  </si>
  <si>
    <t>0200</t>
  </si>
  <si>
    <t>0700</t>
  </si>
  <si>
    <t>0485</t>
  </si>
  <si>
    <t xml:space="preserve">OŽP Monitoring ochrany ovzduší - mimořádní oprava stanice ovzduší </t>
  </si>
  <si>
    <t>OŽP Výsadba zeleně Dolní Chrast, zvýšení dle akt. potřeb</t>
  </si>
  <si>
    <t>0328</t>
  </si>
  <si>
    <t>0329</t>
  </si>
  <si>
    <t>0331</t>
  </si>
  <si>
    <t>0830</t>
  </si>
  <si>
    <t>0445</t>
  </si>
  <si>
    <t>SOC SPOD školení vzdělávání, přesun na léky a zdrav. materiál</t>
  </si>
  <si>
    <t>SOC SPOD léky a zdravotnický materiál, zvýšení dle akt. potřeb</t>
  </si>
  <si>
    <t>KTAJ Platy zaměstnanců v pracovním poměru</t>
  </si>
  <si>
    <t>KTAJ Úroky</t>
  </si>
  <si>
    <t>KTAJ Náhrady mezd v době nemoci</t>
  </si>
  <si>
    <t>0321</t>
  </si>
  <si>
    <t>0333</t>
  </si>
  <si>
    <t>0409</t>
  </si>
  <si>
    <t>OŽP Nákup ostatních služeb - útulek pro psy</t>
  </si>
  <si>
    <t>PROV nákup služeb, přesun na služby zpracování dat</t>
  </si>
  <si>
    <t>PROV služby zpracování dat - zvýšení</t>
  </si>
  <si>
    <t>7.</t>
  </si>
  <si>
    <t>2100</t>
  </si>
  <si>
    <t>0003</t>
  </si>
  <si>
    <t>0324</t>
  </si>
  <si>
    <t>TSO údržba chodníků - zvýšení</t>
  </si>
  <si>
    <t>TSO údržba MK zvýšení - zvýšení</t>
  </si>
  <si>
    <t>TSO údržba odvodňovacích příkopů - snížení</t>
  </si>
  <si>
    <t>TSO údržba dětských hřišť - snížení</t>
  </si>
  <si>
    <t>TSO hřbitov, nákup služeb - snížení, přesun na opravy</t>
  </si>
  <si>
    <t>TSO hřbitov, opravy, zvýšení</t>
  </si>
  <si>
    <t>TSO údržba veřejné zeleně snížení, přesun na pol. 5171 sečení trávníků</t>
  </si>
  <si>
    <t>TSO údržba veřejné zeleně sečení trávníků zvýšení</t>
  </si>
  <si>
    <t>KTAJ Platy zaměstnanců v pracovním poměru - MK</t>
  </si>
  <si>
    <t>KTAJ Platy zaměstnanců v pracovním poměru - MKBaťov</t>
  </si>
  <si>
    <t>KTAJ Platy zaměstnanců v pracovním poměru - výkon soc. práce</t>
  </si>
  <si>
    <t>KTAJ Povinné pojistné na soc. zabez. a příspěvek na stát. politiku zaměstnanosti</t>
  </si>
  <si>
    <t>KTAJ Povinné pojištění na veřejné zdrav. pojištění</t>
  </si>
  <si>
    <t>KTAJ Povinné pojistné na soc. zabez. a příspěvek na stát. politiku zaměstnanosti - MK</t>
  </si>
  <si>
    <t>KTAJ Povinné pojistné na soc. zabez. a příspěvek na stát. politiku zaměstnanosti - MK Baťov</t>
  </si>
  <si>
    <t>KTAJ Povinné pojistné na soc. zabez. a příspěvek na stát. politiku zaměstnanosti - Výkon soc. práce</t>
  </si>
  <si>
    <t>KTAJ Povinné pojištění na veřejné zdrav. pojištění - MK</t>
  </si>
  <si>
    <t>KTAJ Povinné pojištění na veřejné zdrav. pojištění - MK Baťov</t>
  </si>
  <si>
    <t>KTAJ Povinné pojištění na veřejné zdrav. pojištění - Výkon soc. práce</t>
  </si>
  <si>
    <t>0327</t>
  </si>
  <si>
    <t>0326</t>
  </si>
  <si>
    <t>1119</t>
  </si>
  <si>
    <t>5169</t>
  </si>
  <si>
    <t>KRŘ Nákup ostatních služeb</t>
  </si>
  <si>
    <t>KRŘ JSDH Otrokovice, Prádlo, oděv a obuv</t>
  </si>
  <si>
    <t>KRŘ JSDH Otrokovice, Drobný dlouhodobý hmotný majetek</t>
  </si>
  <si>
    <t>KRŘ JSDH Otrokovice, Nákup ostatních služeb</t>
  </si>
  <si>
    <t>KRŘ JSDH Otrokovice, Ochranné pomůcky</t>
  </si>
  <si>
    <t>KRŘ JSDH Otrokovice, opravy a udržování</t>
  </si>
  <si>
    <t>OŠK Nein. dotace na sportovní akce</t>
  </si>
  <si>
    <t>OŠK Věcné dary ke dni učitlů - přesun nevyužitých fin. prostředků</t>
  </si>
  <si>
    <t>OŠK Peněžité dary ke dni učitelů - přesun nevyužitých fin. prost.</t>
  </si>
  <si>
    <t xml:space="preserve">OMP Právní poradenství - dofinancování právních služeb advokátů VaK </t>
  </si>
  <si>
    <t>0519</t>
  </si>
  <si>
    <t>0615</t>
  </si>
  <si>
    <t>PROV - výpočetní technika</t>
  </si>
  <si>
    <t>8615</t>
  </si>
  <si>
    <t>OMP Výkup pozemků - zvýšení dle akt. potřeb</t>
  </si>
  <si>
    <t>ORM - Laziště základní technická vybavenost</t>
  </si>
  <si>
    <t>3611</t>
  </si>
  <si>
    <t>2151</t>
  </si>
  <si>
    <t>ORM - ZŠ Mánesova výměna oken</t>
  </si>
  <si>
    <t>3113</t>
  </si>
  <si>
    <t>9339</t>
  </si>
  <si>
    <t>ORM - Rozšíření ul. Čechova</t>
  </si>
  <si>
    <t>2212</t>
  </si>
  <si>
    <t>8230</t>
  </si>
  <si>
    <t>ORM - Přechod pro chodce ul. Bartošova</t>
  </si>
  <si>
    <t>2280</t>
  </si>
  <si>
    <t>ORM - Hurdis. Domy tř. T. Bati 981-984</t>
  </si>
  <si>
    <t>3612</t>
  </si>
  <si>
    <t>8245</t>
  </si>
  <si>
    <t>ORM - Revitalizace sportovního areálu Trávníky</t>
  </si>
  <si>
    <t>3419</t>
  </si>
  <si>
    <t>2163</t>
  </si>
  <si>
    <t>ORM - Křižovatka Komenského x Nadjezd</t>
  </si>
  <si>
    <t>9335</t>
  </si>
  <si>
    <t xml:space="preserve">ORM - Dětsk. hřiště Střed Družstevní ul. </t>
  </si>
  <si>
    <t>3421</t>
  </si>
  <si>
    <t>0150</t>
  </si>
  <si>
    <t>ORM - Rekonstrukce ul. Spojovací</t>
  </si>
  <si>
    <t>2219</t>
  </si>
  <si>
    <t>2299</t>
  </si>
  <si>
    <t>ORM - ZŠ Mánesova revitalizace školního hřiště</t>
  </si>
  <si>
    <t>6255</t>
  </si>
  <si>
    <t>ORM - Pietní síň městs. hřbitova - modernizace</t>
  </si>
  <si>
    <t>3632</t>
  </si>
  <si>
    <t>9307</t>
  </si>
  <si>
    <t>ORM - Rekonstrukce ul. Na Uličce</t>
  </si>
  <si>
    <t>7212</t>
  </si>
  <si>
    <t>ORM - Využití prostor býv. MP na pracoviště MěÚ</t>
  </si>
  <si>
    <t>6171</t>
  </si>
  <si>
    <t>9329</t>
  </si>
  <si>
    <t>ORM - Úprava věř.prost.ul. Havlíčkova</t>
  </si>
  <si>
    <t>3639</t>
  </si>
  <si>
    <t>1200</t>
  </si>
  <si>
    <t>ORM - ZŠ TGM rekonstrukce víceúčelového hřiště</t>
  </si>
  <si>
    <t>2160</t>
  </si>
  <si>
    <t>ORM - Hasičská zbrojnice Kvítkovice</t>
  </si>
  <si>
    <t>5512</t>
  </si>
  <si>
    <t>2162</t>
  </si>
  <si>
    <t>ORM - Oprava lávek přes Dřevnici</t>
  </si>
  <si>
    <t>6126</t>
  </si>
  <si>
    <t>ORM - Opravy chodníků Kvítkovice a Letiště</t>
  </si>
  <si>
    <t>2289</t>
  </si>
  <si>
    <t>ORM - ZŠ Trávníky oprava el. a kanal. rozvodů</t>
  </si>
  <si>
    <t>9340</t>
  </si>
  <si>
    <t>2297</t>
  </si>
  <si>
    <t>ORM - Městské koupaliště - revitaliace</t>
  </si>
  <si>
    <t>3412</t>
  </si>
  <si>
    <t>8250</t>
  </si>
  <si>
    <t>ORM - Děst. Dopravní hřiště-budova, signalizace, povrch</t>
  </si>
  <si>
    <t>8259</t>
  </si>
  <si>
    <t>ORM - Výstavba chodníku ul. Zahradní</t>
  </si>
  <si>
    <t>9232</t>
  </si>
  <si>
    <t>ORM - ul. Bří Mrštíků dopravní značení</t>
  </si>
  <si>
    <t>9314</t>
  </si>
  <si>
    <t>ORM - Autobusové nádraží Baťov</t>
  </si>
  <si>
    <t>2221</t>
  </si>
  <si>
    <t>9302</t>
  </si>
  <si>
    <t>ORM - OB revitalizace fasády</t>
  </si>
  <si>
    <t>3392</t>
  </si>
  <si>
    <t>2284</t>
  </si>
  <si>
    <t>ORM - Freetime zóna Trávníky</t>
  </si>
  <si>
    <t>ORM - Dostavba vnitroblok Hložkova</t>
  </si>
  <si>
    <t>2274</t>
  </si>
  <si>
    <t>ORM - Dopravní opatření Újezdy, Otrokovice</t>
  </si>
  <si>
    <t>2161</t>
  </si>
  <si>
    <t>ORM - Projekty nejbližších let - ORM</t>
  </si>
  <si>
    <t>0128</t>
  </si>
  <si>
    <t>ORM - Revitalizace tržiště u ČP Trávníky</t>
  </si>
  <si>
    <t>2273</t>
  </si>
  <si>
    <t>ORM - Nová parkovací místa Štěrkoviště</t>
  </si>
  <si>
    <t>6296</t>
  </si>
  <si>
    <t>ORM - Polní cesty a PEO v k.ú. Kvítkovice</t>
  </si>
  <si>
    <t>8269</t>
  </si>
  <si>
    <t>ORM - Revitalizace ROŠ</t>
  </si>
  <si>
    <t>3429</t>
  </si>
  <si>
    <t>9334</t>
  </si>
  <si>
    <t>ORM - Dopravní opatření Baťov</t>
  </si>
  <si>
    <t>2164</t>
  </si>
  <si>
    <t>ORM - Sport. Areál TJ Jiskra 1297 - zázemí</t>
  </si>
  <si>
    <t>2180</t>
  </si>
  <si>
    <t>ORM - Dobudování protipovodňových opatření Baťov (TSO)</t>
  </si>
  <si>
    <t>3744</t>
  </si>
  <si>
    <t>6213</t>
  </si>
  <si>
    <t>ORM - Oprava chodníků na Baťově</t>
  </si>
  <si>
    <t>2290</t>
  </si>
  <si>
    <t>Městská policie</t>
  </si>
  <si>
    <t>5311</t>
  </si>
  <si>
    <t>0656</t>
  </si>
  <si>
    <t>ORM - Oprava chodníků v lok.Trávníky a Přednádraží</t>
  </si>
  <si>
    <t>2292</t>
  </si>
  <si>
    <t>ORM - Přednádražní prostor</t>
  </si>
  <si>
    <t>2206</t>
  </si>
  <si>
    <t>ORM - Revitalizace přístaviště Morava</t>
  </si>
  <si>
    <t>6150</t>
  </si>
  <si>
    <t>ORM - Trávníky revitalizace sídliště</t>
  </si>
  <si>
    <t>3099</t>
  </si>
  <si>
    <t>ORM - Rozš. hřbitova - zvýšení kapacity</t>
  </si>
  <si>
    <t>9306</t>
  </si>
  <si>
    <t>ORM - SENIOR B změna využití</t>
  </si>
  <si>
    <t>4350</t>
  </si>
  <si>
    <t>9330</t>
  </si>
  <si>
    <t>ORM - DPS Hlavní 1161 rekonstrukce</t>
  </si>
  <si>
    <t>7253</t>
  </si>
  <si>
    <t>ORM - Městská poliklinika - park</t>
  </si>
  <si>
    <t>3745</t>
  </si>
  <si>
    <t>2165</t>
  </si>
  <si>
    <t>ORM - Zlepšení energetických vlastností SENIORu B</t>
  </si>
  <si>
    <t>9315</t>
  </si>
  <si>
    <t>ORM - Přírodní zahrada v ZŠ Mánesova</t>
  </si>
  <si>
    <t xml:space="preserve">ORM - Přírodní zahrada v ZŠ TGM </t>
  </si>
  <si>
    <t>ORM - Významější opravy vozovek nespecifikované</t>
  </si>
  <si>
    <t>6264</t>
  </si>
  <si>
    <t xml:space="preserve">ORM - Přírodní zahrada v ZŠ Trávníky </t>
  </si>
  <si>
    <t>ORM - ROŠ zvýšení dostupnosti - nové trasy pro pěší</t>
  </si>
  <si>
    <t>2304</t>
  </si>
  <si>
    <t>ORM - ZŠ Mánesova rekonstrukce kuchyně</t>
  </si>
  <si>
    <t>4165</t>
  </si>
  <si>
    <t>ORM - Výstavba MK na ul. Smetanova</t>
  </si>
  <si>
    <t>9324</t>
  </si>
  <si>
    <t>ORM - Socha J. A. Bati</t>
  </si>
  <si>
    <t>3326</t>
  </si>
  <si>
    <t>2155</t>
  </si>
  <si>
    <t>Nákup materiálu - uvolnění fin. PROV pro potřebu ORM</t>
  </si>
  <si>
    <t>ORM - ZŠ Mánesova servery</t>
  </si>
  <si>
    <t>2307</t>
  </si>
  <si>
    <t>ORM - Výstavba inž. sítí B. Němcové</t>
  </si>
  <si>
    <t>8268</t>
  </si>
  <si>
    <t xml:space="preserve">IVVS DHDM přesun fin. prostředků KRŘ pro potřebu ORM </t>
  </si>
  <si>
    <t>Otrokovice, 22.12.2021</t>
  </si>
  <si>
    <t>8.</t>
  </si>
  <si>
    <t>ORM Bařinky výstavba inženýrských sítí - zvýšení, V</t>
  </si>
  <si>
    <t>OMP Příjmy z prodeje bytů - P</t>
  </si>
  <si>
    <t>KRŘ JSDH Otrokovice pojistné, V</t>
  </si>
  <si>
    <t>KRŘ JSDH Otrokovice refundace, V</t>
  </si>
  <si>
    <t>KRŘ JSDH Otrokovice PHM, V</t>
  </si>
  <si>
    <t>KRŘ Příjem neinv. dot. z MV na zásah jednotky SDH obce, P</t>
  </si>
  <si>
    <t>KRŘ Loď pro JSDH Otrokovice - zvýšení fin. prost. na DHDM, V</t>
  </si>
  <si>
    <t>KRŘ JSDH Kvítkovice, zvýšení fin. prostředků na plyn, V</t>
  </si>
  <si>
    <t>KRŘ JSDH Kvítkovice, přeplatek plynu, P</t>
  </si>
  <si>
    <t>KRŘ JSDH Kvítkovice, přeplatek vody, P</t>
  </si>
  <si>
    <t>KRŘ JSDH Otrokovice, přeplatek za el. energii, P</t>
  </si>
  <si>
    <t>KRŘ KRŘ JSDH Kvítkovice, přeplatek za el. energii, P</t>
  </si>
  <si>
    <t>Veřejná sprcha, veřejné WC, zvýšení dle akt. potřeb, V</t>
  </si>
  <si>
    <t>KD Kvítkovice, knihy, zvýšení dle akt. potřeb, V</t>
  </si>
  <si>
    <t>KD Trávníky, věcné dary, zvýšení dle akt. potřeb, V</t>
  </si>
  <si>
    <t>KD Kvítkovice, vratka přeplatku předplatného, P</t>
  </si>
  <si>
    <t>KD Školní, vratka přeplatku předplatného, P</t>
  </si>
  <si>
    <t>KD Trávníky, vratka přeplatku předplatného, P</t>
  </si>
  <si>
    <t>Nebytové prostory - vratka přeplatku ze záloh na služby, V</t>
  </si>
  <si>
    <t>Nebytové prostory - příjem na zálohách za služby, P</t>
  </si>
  <si>
    <t>Byty - vratka přeplatku ze záloh na služby, V</t>
  </si>
  <si>
    <t>Byty - příjem na zálohách za služby, P</t>
  </si>
  <si>
    <t>Výsadba zeleně Dolní Chrast, zvýšení dle akt. potřeb, V</t>
  </si>
  <si>
    <t>Vratka transferu PUBLICITY s.r.o., P</t>
  </si>
  <si>
    <t>Závlaha v parku na náměstí, přeplatek z vyúčtování el. energie, P</t>
  </si>
  <si>
    <t>Přírodní zahrada ZŠ Mánesova, příjem sankcí, P</t>
  </si>
  <si>
    <t>Přírodní zahrada ZŠ TGM, příjem sankcí, P</t>
  </si>
  <si>
    <t>Přírodní zahrada ZŠ Trávníky, příjem sankce, P</t>
  </si>
  <si>
    <t>Příjem neinv. dotace z MPSV na realizaci projektu POPOS (SR), P</t>
  </si>
  <si>
    <t>Příjem neinv. dotace z MPSV na realizaci projektu POPOS (EU), P</t>
  </si>
  <si>
    <t>KRŘ JSDH Otrokovice, školení, vzdělávání - snížení</t>
  </si>
  <si>
    <t>TSO přesun z inv. položky na pol. 5137 za účelem pořízení stojanů na kola</t>
  </si>
  <si>
    <t>TSO posílení fin.  prostředků na čištění města</t>
  </si>
  <si>
    <t>2130</t>
  </si>
  <si>
    <t>TSO zavedení nové pol. na pořízení stojanů na kola, přesun z pol. 6122</t>
  </si>
  <si>
    <t>0624</t>
  </si>
  <si>
    <t>0604</t>
  </si>
  <si>
    <t>0608</t>
  </si>
  <si>
    <t>0720</t>
  </si>
  <si>
    <t>0325</t>
  </si>
  <si>
    <t>DPPO - zvýšení</t>
  </si>
  <si>
    <t>Poplatky za uložení odpadů - snížení</t>
  </si>
  <si>
    <t>0678</t>
  </si>
  <si>
    <t>Odvod DPH zvýšení</t>
  </si>
  <si>
    <t xml:space="preserve">KRŘ IVVS přesun nevyužitých fin. prostředků na opravu na TSO </t>
  </si>
  <si>
    <t>TEHOS SAB - výdaje na  elektriku - snížení</t>
  </si>
  <si>
    <t>TEHOS SAB - výdaje na opravy a udržování -  zvýšení</t>
  </si>
  <si>
    <t>TEHOS SH - výdaje na služby- snížení</t>
  </si>
  <si>
    <t>TEHOS MK - výdaje na vodu - snížení</t>
  </si>
  <si>
    <t>TEHOS SAB - výdaje na služby - snížení</t>
  </si>
  <si>
    <t>TEHOS MK - výdaje na opravy a udržování - zvýšení</t>
  </si>
  <si>
    <t>TEHOS SA Trávníky - výdaje na služby - zvýšení</t>
  </si>
  <si>
    <t>TEHOS ROŠ - výdaje na opravy a udržování - zvýšení</t>
  </si>
  <si>
    <t>ÚZ</t>
  </si>
  <si>
    <t>9.</t>
  </si>
  <si>
    <t>10.</t>
  </si>
  <si>
    <t>Městská policie - zvýšení dle akt. potřeb</t>
  </si>
  <si>
    <t>DODATEK</t>
  </si>
  <si>
    <t>Příloha k us. č. RMO/20/26/21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</si>
</sst>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05">
    <xf numFmtId="0" fontId="0" fillId="0" borderId="0" xfId="0"/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0" fontId="3" fillId="0" borderId="0" xfId="0" applyFont="1" applyFill="1"/>
    <xf numFmtId="4" fontId="2" fillId="0" borderId="5" xfId="0" applyNumberFormat="1" applyFont="1" applyFill="1" applyBorder="1"/>
    <xf numFmtId="49" fontId="2" fillId="0" borderId="5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0" borderId="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6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0" borderId="6" xfId="0" applyNumberFormat="1" applyFont="1" applyFill="1" applyBorder="1"/>
    <xf numFmtId="4" fontId="3" fillId="0" borderId="6" xfId="0" applyNumberFormat="1" applyFont="1" applyFill="1" applyBorder="1"/>
    <xf numFmtId="0" fontId="3" fillId="0" borderId="0" xfId="0" applyFont="1" applyFill="1" applyAlignment="1">
      <alignment horizontal="center"/>
    </xf>
    <xf numFmtId="14" fontId="3" fillId="0" borderId="0" xfId="0" applyNumberFormat="1" applyFont="1" applyFill="1"/>
    <xf numFmtId="0" fontId="3" fillId="0" borderId="5" xfId="0" applyFont="1" applyFill="1" applyBorder="1"/>
    <xf numFmtId="0" fontId="0" fillId="0" borderId="0" xfId="0" applyFill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 horizontal="right"/>
    </xf>
    <xf numFmtId="0" fontId="7" fillId="0" borderId="0" xfId="0" applyFont="1" applyFill="1" applyAlignment="1"/>
    <xf numFmtId="14" fontId="7" fillId="0" borderId="13" xfId="0" applyNumberFormat="1" applyFont="1" applyFill="1" applyBorder="1" applyAlignment="1"/>
    <xf numFmtId="4" fontId="2" fillId="0" borderId="7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9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 vertical="top"/>
    </xf>
    <xf numFmtId="0" fontId="0" fillId="0" borderId="5" xfId="0" applyFill="1" applyBorder="1"/>
    <xf numFmtId="4" fontId="3" fillId="3" borderId="5" xfId="0" applyNumberFormat="1" applyFont="1" applyFill="1" applyBorder="1" applyAlignment="1">
      <alignment vertical="center"/>
    </xf>
    <xf numFmtId="0" fontId="9" fillId="0" borderId="5" xfId="0" applyFont="1" applyFill="1" applyBorder="1"/>
    <xf numFmtId="0" fontId="3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top"/>
    </xf>
    <xf numFmtId="4" fontId="2" fillId="3" borderId="5" xfId="0" applyNumberFormat="1" applyFont="1" applyFill="1" applyBorder="1" applyAlignment="1">
      <alignment horizontal="right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/>
    </xf>
    <xf numFmtId="4" fontId="3" fillId="3" borderId="5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3" borderId="5" xfId="0" applyFont="1" applyFill="1" applyBorder="1"/>
    <xf numFmtId="4" fontId="2" fillId="3" borderId="5" xfId="0" applyNumberFormat="1" applyFont="1" applyFill="1" applyBorder="1" applyAlignment="1">
      <alignment horizontal="right"/>
    </xf>
    <xf numFmtId="4" fontId="3" fillId="0" borderId="5" xfId="0" applyNumberFormat="1" applyFont="1" applyFill="1" applyBorder="1"/>
    <xf numFmtId="0" fontId="3" fillId="0" borderId="5" xfId="0" applyFont="1" applyBorder="1"/>
    <xf numFmtId="0" fontId="11" fillId="0" borderId="5" xfId="0" applyFont="1" applyFill="1" applyBorder="1" applyAlignment="1">
      <alignment horizontal="center"/>
    </xf>
    <xf numFmtId="0" fontId="3" fillId="0" borderId="5" xfId="0" applyFont="1" applyFill="1" applyBorder="1"/>
    <xf numFmtId="49" fontId="10" fillId="0" borderId="5" xfId="0" applyNumberFormat="1" applyFont="1" applyFill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4" fontId="3" fillId="0" borderId="5" xfId="0" applyNumberFormat="1" applyFont="1" applyFill="1" applyBorder="1"/>
    <xf numFmtId="0" fontId="3" fillId="0" borderId="5" xfId="0" applyFont="1" applyBorder="1"/>
    <xf numFmtId="0" fontId="11" fillId="0" borderId="5" xfId="0" applyFont="1" applyFill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4" fontId="3" fillId="0" borderId="5" xfId="0" applyNumberFormat="1" applyFont="1" applyFill="1" applyBorder="1"/>
    <xf numFmtId="0" fontId="3" fillId="0" borderId="5" xfId="0" applyFont="1" applyBorder="1"/>
    <xf numFmtId="0" fontId="11" fillId="0" borderId="5" xfId="0" applyFont="1" applyFill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4" fontId="3" fillId="0" borderId="5" xfId="0" applyNumberFormat="1" applyFont="1" applyFill="1" applyBorder="1"/>
    <xf numFmtId="0" fontId="3" fillId="0" borderId="5" xfId="0" applyFont="1" applyBorder="1"/>
    <xf numFmtId="0" fontId="11" fillId="0" borderId="5" xfId="0" applyFont="1" applyFill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4" fontId="3" fillId="0" borderId="5" xfId="0" applyNumberFormat="1" applyFont="1" applyFill="1" applyBorder="1"/>
    <xf numFmtId="0" fontId="3" fillId="0" borderId="5" xfId="0" applyFont="1" applyBorder="1"/>
    <xf numFmtId="0" fontId="11" fillId="0" borderId="5" xfId="0" applyFont="1" applyFill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4" fontId="3" fillId="0" borderId="5" xfId="0" applyNumberFormat="1" applyFont="1" applyFill="1" applyBorder="1"/>
    <xf numFmtId="0" fontId="11" fillId="0" borderId="5" xfId="0" applyFont="1" applyFill="1" applyBorder="1" applyAlignment="1">
      <alignment horizontal="center"/>
    </xf>
    <xf numFmtId="0" fontId="3" fillId="0" borderId="5" xfId="0" applyFont="1" applyFill="1" applyBorder="1"/>
    <xf numFmtId="49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vertical="center"/>
    </xf>
    <xf numFmtId="4" fontId="3" fillId="3" borderId="5" xfId="0" applyNumberFormat="1" applyFont="1" applyFill="1" applyBorder="1"/>
    <xf numFmtId="0" fontId="9" fillId="3" borderId="0" xfId="0" applyFont="1" applyFill="1" applyAlignment="1">
      <alignment horizontal="center"/>
    </xf>
    <xf numFmtId="0" fontId="11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49" fontId="10" fillId="3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" fontId="3" fillId="0" borderId="8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" fontId="3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16" fontId="3" fillId="0" borderId="1" xfId="0" applyNumberFormat="1" applyFont="1" applyFill="1" applyBorder="1" applyAlignment="1">
      <alignment horizontal="center" vertical="center"/>
    </xf>
    <xf numFmtId="16" fontId="3" fillId="0" borderId="15" xfId="0" applyNumberFormat="1" applyFont="1" applyFill="1" applyBorder="1" applyAlignment="1">
      <alignment horizontal="center" vertical="center"/>
    </xf>
    <xf numFmtId="16" fontId="3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</cellXfs>
  <cellStyles count="3">
    <cellStyle name="Normální" xfId="0" builtinId="0"/>
    <cellStyle name="Normální 10" xfId="1"/>
    <cellStyle name="normální 2" xfId="2"/>
  </cellStyles>
  <dxfs count="9"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"/>
  <sheetViews>
    <sheetView topLeftCell="A105" workbookViewId="0">
      <selection activeCell="A93" sqref="A1:XFD1048576"/>
    </sheetView>
  </sheetViews>
  <sheetFormatPr defaultRowHeight="15" x14ac:dyDescent="0.25"/>
  <cols>
    <col min="1" max="1" width="4" style="13" customWidth="1"/>
    <col min="2" max="2" width="75.5703125" style="13" customWidth="1"/>
    <col min="3" max="3" width="3" style="35" customWidth="1"/>
    <col min="4" max="4" width="10" style="13" customWidth="1"/>
    <col min="5" max="5" width="5.42578125" style="13" customWidth="1"/>
    <col min="6" max="6" width="7.7109375" style="13" customWidth="1"/>
    <col min="7" max="7" width="6.85546875" style="13" customWidth="1"/>
    <col min="8" max="8" width="10.5703125" style="13" customWidth="1"/>
    <col min="9" max="9" width="9" style="13" customWidth="1"/>
    <col min="10" max="10" width="10.28515625" style="13" customWidth="1"/>
    <col min="11" max="16384" width="9.140625" style="13"/>
  </cols>
  <sheetData>
    <row r="1" spans="1:10" ht="16.5" customHeight="1" x14ac:dyDescent="0.25">
      <c r="A1" s="10" t="s">
        <v>42</v>
      </c>
      <c r="B1" s="11"/>
      <c r="C1" s="12"/>
      <c r="D1" s="12"/>
      <c r="E1" s="7"/>
      <c r="F1" s="7"/>
      <c r="G1" s="7"/>
      <c r="H1" s="11" t="s">
        <v>41</v>
      </c>
      <c r="I1" s="11"/>
      <c r="J1" s="10"/>
    </row>
    <row r="2" spans="1:10" ht="12.95" customHeight="1" x14ac:dyDescent="0.25">
      <c r="A2" s="87" t="s">
        <v>0</v>
      </c>
      <c r="B2" s="177" t="s">
        <v>1</v>
      </c>
      <c r="C2" s="182" t="s">
        <v>35</v>
      </c>
      <c r="D2" s="87" t="s">
        <v>2</v>
      </c>
      <c r="E2" s="177" t="s">
        <v>3</v>
      </c>
      <c r="F2" s="177" t="s">
        <v>4</v>
      </c>
      <c r="G2" s="177" t="s">
        <v>5</v>
      </c>
      <c r="H2" s="87" t="s">
        <v>6</v>
      </c>
      <c r="I2" s="87" t="s">
        <v>7</v>
      </c>
      <c r="J2" s="87" t="s">
        <v>8</v>
      </c>
    </row>
    <row r="3" spans="1:10" ht="12.95" customHeight="1" x14ac:dyDescent="0.25">
      <c r="A3" s="88" t="s">
        <v>9</v>
      </c>
      <c r="B3" s="178"/>
      <c r="C3" s="183"/>
      <c r="D3" s="88" t="s">
        <v>10</v>
      </c>
      <c r="E3" s="178"/>
      <c r="F3" s="178"/>
      <c r="G3" s="178"/>
      <c r="H3" s="88" t="s">
        <v>11</v>
      </c>
      <c r="I3" s="92" t="s">
        <v>43</v>
      </c>
      <c r="J3" s="88" t="s">
        <v>11</v>
      </c>
    </row>
    <row r="4" spans="1:10" ht="12.95" customHeight="1" x14ac:dyDescent="0.25">
      <c r="A4" s="14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 x14ac:dyDescent="0.25">
      <c r="A5" s="189" t="s">
        <v>13</v>
      </c>
      <c r="B5" s="79" t="s">
        <v>277</v>
      </c>
      <c r="C5" s="4"/>
      <c r="D5" s="103">
        <v>104513013</v>
      </c>
      <c r="E5" s="4"/>
      <c r="F5" s="103">
        <v>4116</v>
      </c>
      <c r="G5" s="103" t="s">
        <v>52</v>
      </c>
      <c r="H5" s="78">
        <v>746</v>
      </c>
      <c r="I5" s="63">
        <v>295.70999999999998</v>
      </c>
      <c r="J5" s="38">
        <f t="shared" ref="J5:J34" si="0">H5+I5</f>
        <v>1041.71</v>
      </c>
    </row>
    <row r="6" spans="1:10" ht="12.95" customHeight="1" x14ac:dyDescent="0.25">
      <c r="A6" s="189"/>
      <c r="B6" s="79" t="s">
        <v>276</v>
      </c>
      <c r="C6" s="4"/>
      <c r="D6" s="103">
        <v>104113013</v>
      </c>
      <c r="E6" s="4"/>
      <c r="F6" s="103">
        <v>4116</v>
      </c>
      <c r="G6" s="103" t="s">
        <v>52</v>
      </c>
      <c r="H6" s="78">
        <v>88</v>
      </c>
      <c r="I6" s="63">
        <v>24.55</v>
      </c>
      <c r="J6" s="38">
        <f t="shared" si="0"/>
        <v>112.55</v>
      </c>
    </row>
    <row r="7" spans="1:10" ht="12.95" customHeight="1" x14ac:dyDescent="0.25">
      <c r="A7" s="179" t="s">
        <v>37</v>
      </c>
      <c r="B7" s="98" t="s">
        <v>275</v>
      </c>
      <c r="C7" s="73" t="s">
        <v>35</v>
      </c>
      <c r="D7" s="74"/>
      <c r="E7" s="75">
        <v>3113</v>
      </c>
      <c r="F7" s="75">
        <v>2212</v>
      </c>
      <c r="G7" s="74" t="s">
        <v>44</v>
      </c>
      <c r="H7" s="76">
        <v>0</v>
      </c>
      <c r="I7" s="99">
        <v>64.44</v>
      </c>
      <c r="J7" s="81">
        <f t="shared" si="0"/>
        <v>64.44</v>
      </c>
    </row>
    <row r="8" spans="1:10" ht="12.95" customHeight="1" x14ac:dyDescent="0.25">
      <c r="A8" s="179"/>
      <c r="B8" s="98" t="s">
        <v>274</v>
      </c>
      <c r="C8" s="73" t="s">
        <v>35</v>
      </c>
      <c r="D8" s="100"/>
      <c r="E8" s="101">
        <v>3113</v>
      </c>
      <c r="F8" s="101">
        <v>2212</v>
      </c>
      <c r="G8" s="100" t="s">
        <v>45</v>
      </c>
      <c r="H8" s="102">
        <v>0</v>
      </c>
      <c r="I8" s="99">
        <v>92.75</v>
      </c>
      <c r="J8" s="81">
        <f t="shared" si="0"/>
        <v>92.75</v>
      </c>
    </row>
    <row r="9" spans="1:10" ht="12.95" customHeight="1" x14ac:dyDescent="0.25">
      <c r="A9" s="179"/>
      <c r="B9" s="98" t="s">
        <v>273</v>
      </c>
      <c r="C9" s="73" t="s">
        <v>35</v>
      </c>
      <c r="D9" s="100"/>
      <c r="E9" s="101">
        <v>3113</v>
      </c>
      <c r="F9" s="101">
        <v>2212</v>
      </c>
      <c r="G9" s="100" t="s">
        <v>46</v>
      </c>
      <c r="H9" s="102">
        <v>0</v>
      </c>
      <c r="I9" s="99">
        <v>103.59</v>
      </c>
      <c r="J9" s="81">
        <f t="shared" si="0"/>
        <v>103.59</v>
      </c>
    </row>
    <row r="10" spans="1:10" ht="12.95" customHeight="1" x14ac:dyDescent="0.25">
      <c r="A10" s="179"/>
      <c r="B10" s="98" t="s">
        <v>272</v>
      </c>
      <c r="C10" s="73" t="s">
        <v>35</v>
      </c>
      <c r="D10" s="100"/>
      <c r="E10" s="75">
        <v>3745</v>
      </c>
      <c r="F10" s="75">
        <v>2324</v>
      </c>
      <c r="G10" s="74" t="s">
        <v>48</v>
      </c>
      <c r="H10" s="102">
        <v>0</v>
      </c>
      <c r="I10" s="99">
        <v>0.1</v>
      </c>
      <c r="J10" s="81">
        <f t="shared" si="0"/>
        <v>0.1</v>
      </c>
    </row>
    <row r="11" spans="1:10" ht="12.95" customHeight="1" x14ac:dyDescent="0.25">
      <c r="A11" s="179"/>
      <c r="B11" s="98" t="s">
        <v>271</v>
      </c>
      <c r="C11" s="73" t="s">
        <v>35</v>
      </c>
      <c r="D11" s="74"/>
      <c r="E11" s="75">
        <v>2121</v>
      </c>
      <c r="F11" s="75">
        <v>2229</v>
      </c>
      <c r="G11" s="74" t="s">
        <v>49</v>
      </c>
      <c r="H11" s="102">
        <v>0</v>
      </c>
      <c r="I11" s="99">
        <v>4.1399999999999997</v>
      </c>
      <c r="J11" s="81">
        <f t="shared" si="0"/>
        <v>4.1399999999999997</v>
      </c>
    </row>
    <row r="12" spans="1:10" ht="12.95" customHeight="1" x14ac:dyDescent="0.25">
      <c r="A12" s="179"/>
      <c r="B12" s="79" t="s">
        <v>270</v>
      </c>
      <c r="C12" s="41"/>
      <c r="D12" s="77"/>
      <c r="E12" s="93">
        <v>3745</v>
      </c>
      <c r="F12" s="93">
        <v>5169</v>
      </c>
      <c r="G12" s="77" t="s">
        <v>47</v>
      </c>
      <c r="H12" s="78">
        <v>40</v>
      </c>
      <c r="I12" s="63">
        <v>265.02</v>
      </c>
      <c r="J12" s="38">
        <f t="shared" si="0"/>
        <v>305.02</v>
      </c>
    </row>
    <row r="13" spans="1:10" ht="12.95" customHeight="1" x14ac:dyDescent="0.25">
      <c r="A13" s="186" t="s">
        <v>36</v>
      </c>
      <c r="B13" s="79" t="s">
        <v>269</v>
      </c>
      <c r="C13" s="41"/>
      <c r="D13" s="77"/>
      <c r="E13" s="94">
        <v>3612</v>
      </c>
      <c r="F13" s="94">
        <v>2111</v>
      </c>
      <c r="G13" s="77" t="s">
        <v>50</v>
      </c>
      <c r="H13" s="78">
        <v>500</v>
      </c>
      <c r="I13" s="63">
        <v>1945.34</v>
      </c>
      <c r="J13" s="38">
        <f t="shared" si="0"/>
        <v>2445.34</v>
      </c>
    </row>
    <row r="14" spans="1:10" ht="12.95" customHeight="1" x14ac:dyDescent="0.25">
      <c r="A14" s="187"/>
      <c r="B14" s="98" t="s">
        <v>268</v>
      </c>
      <c r="C14" s="73" t="s">
        <v>35</v>
      </c>
      <c r="D14" s="100"/>
      <c r="E14" s="101">
        <v>6402</v>
      </c>
      <c r="F14" s="101">
        <v>5902</v>
      </c>
      <c r="G14" s="100" t="s">
        <v>50</v>
      </c>
      <c r="H14" s="102">
        <v>0</v>
      </c>
      <c r="I14" s="99">
        <v>2609</v>
      </c>
      <c r="J14" s="81">
        <f t="shared" si="0"/>
        <v>2609</v>
      </c>
    </row>
    <row r="15" spans="1:10" ht="12.95" customHeight="1" x14ac:dyDescent="0.25">
      <c r="A15" s="187"/>
      <c r="B15" s="79" t="s">
        <v>267</v>
      </c>
      <c r="C15" s="41"/>
      <c r="D15" s="77"/>
      <c r="E15" s="97">
        <v>3613</v>
      </c>
      <c r="F15" s="97">
        <v>2111</v>
      </c>
      <c r="G15" s="36" t="s">
        <v>51</v>
      </c>
      <c r="H15" s="78">
        <v>300</v>
      </c>
      <c r="I15" s="63">
        <v>605</v>
      </c>
      <c r="J15" s="38">
        <f t="shared" si="0"/>
        <v>905</v>
      </c>
    </row>
    <row r="16" spans="1:10" ht="12.95" customHeight="1" x14ac:dyDescent="0.25">
      <c r="A16" s="188"/>
      <c r="B16" s="98" t="s">
        <v>266</v>
      </c>
      <c r="C16" s="73" t="s">
        <v>35</v>
      </c>
      <c r="D16" s="100"/>
      <c r="E16" s="75">
        <v>6402</v>
      </c>
      <c r="F16" s="75">
        <v>5902</v>
      </c>
      <c r="G16" s="74" t="s">
        <v>51</v>
      </c>
      <c r="H16" s="102">
        <v>0</v>
      </c>
      <c r="I16" s="99">
        <v>261.60000000000002</v>
      </c>
      <c r="J16" s="81">
        <f t="shared" si="0"/>
        <v>261.60000000000002</v>
      </c>
    </row>
    <row r="17" spans="1:10" ht="12.95" customHeight="1" x14ac:dyDescent="0.25">
      <c r="A17" s="186" t="s">
        <v>38</v>
      </c>
      <c r="B17" s="91" t="s">
        <v>265</v>
      </c>
      <c r="C17" s="73" t="s">
        <v>35</v>
      </c>
      <c r="D17" s="100"/>
      <c r="E17" s="101">
        <v>4379</v>
      </c>
      <c r="F17" s="101">
        <v>2324</v>
      </c>
      <c r="G17" s="106" t="s">
        <v>55</v>
      </c>
      <c r="H17" s="107">
        <v>0</v>
      </c>
      <c r="I17" s="99">
        <v>2.37</v>
      </c>
      <c r="J17" s="81">
        <f t="shared" si="0"/>
        <v>2.37</v>
      </c>
    </row>
    <row r="18" spans="1:10" ht="12.95" customHeight="1" x14ac:dyDescent="0.25">
      <c r="A18" s="187"/>
      <c r="B18" s="91" t="s">
        <v>264</v>
      </c>
      <c r="C18" s="73" t="s">
        <v>35</v>
      </c>
      <c r="D18" s="100"/>
      <c r="E18" s="96">
        <v>4379</v>
      </c>
      <c r="F18" s="96">
        <v>2324</v>
      </c>
      <c r="G18" s="106" t="s">
        <v>56</v>
      </c>
      <c r="H18" s="107">
        <v>0</v>
      </c>
      <c r="I18" s="99">
        <v>0.38</v>
      </c>
      <c r="J18" s="81">
        <f t="shared" si="0"/>
        <v>0.38</v>
      </c>
    </row>
    <row r="19" spans="1:10" ht="12.95" customHeight="1" x14ac:dyDescent="0.25">
      <c r="A19" s="187"/>
      <c r="B19" s="91" t="s">
        <v>263</v>
      </c>
      <c r="C19" s="73" t="s">
        <v>35</v>
      </c>
      <c r="D19" s="100"/>
      <c r="E19" s="96">
        <v>4379</v>
      </c>
      <c r="F19" s="96">
        <v>2324</v>
      </c>
      <c r="G19" s="106" t="s">
        <v>57</v>
      </c>
      <c r="H19" s="107">
        <v>0</v>
      </c>
      <c r="I19" s="99">
        <v>0.38</v>
      </c>
      <c r="J19" s="81">
        <f t="shared" si="0"/>
        <v>0.38</v>
      </c>
    </row>
    <row r="20" spans="1:10" ht="12.95" customHeight="1" x14ac:dyDescent="0.25">
      <c r="A20" s="187"/>
      <c r="B20" s="86" t="s">
        <v>262</v>
      </c>
      <c r="C20" s="41"/>
      <c r="D20" s="77"/>
      <c r="E20" s="111">
        <v>4379</v>
      </c>
      <c r="F20" s="111">
        <v>5194</v>
      </c>
      <c r="G20" s="36" t="s">
        <v>55</v>
      </c>
      <c r="H20" s="78">
        <v>2.2200000000000002</v>
      </c>
      <c r="I20" s="63">
        <v>0.05</v>
      </c>
      <c r="J20" s="38">
        <f t="shared" si="0"/>
        <v>2.27</v>
      </c>
    </row>
    <row r="21" spans="1:10" ht="12.95" customHeight="1" x14ac:dyDescent="0.25">
      <c r="A21" s="187"/>
      <c r="B21" s="86" t="s">
        <v>261</v>
      </c>
      <c r="C21" s="41"/>
      <c r="D21" s="77"/>
      <c r="E21" s="111">
        <v>4379</v>
      </c>
      <c r="F21" s="111">
        <v>5136</v>
      </c>
      <c r="G21" s="36" t="s">
        <v>57</v>
      </c>
      <c r="H21" s="78">
        <v>3</v>
      </c>
      <c r="I21" s="63">
        <v>0.25</v>
      </c>
      <c r="J21" s="38">
        <f t="shared" si="0"/>
        <v>3.25</v>
      </c>
    </row>
    <row r="22" spans="1:10" ht="12.95" customHeight="1" x14ac:dyDescent="0.25">
      <c r="A22" s="188"/>
      <c r="B22" s="86" t="s">
        <v>260</v>
      </c>
      <c r="C22" s="41"/>
      <c r="D22" s="77"/>
      <c r="E22" s="111">
        <v>3639</v>
      </c>
      <c r="F22" s="111">
        <v>5154</v>
      </c>
      <c r="G22" s="36" t="s">
        <v>58</v>
      </c>
      <c r="H22" s="78">
        <v>27</v>
      </c>
      <c r="I22" s="63">
        <v>2.83</v>
      </c>
      <c r="J22" s="38">
        <f t="shared" si="0"/>
        <v>29.83</v>
      </c>
    </row>
    <row r="23" spans="1:10" ht="12.95" customHeight="1" x14ac:dyDescent="0.25">
      <c r="A23" s="186" t="s">
        <v>39</v>
      </c>
      <c r="B23" s="91" t="s">
        <v>259</v>
      </c>
      <c r="C23" s="73" t="s">
        <v>35</v>
      </c>
      <c r="D23" s="100"/>
      <c r="E23" s="101">
        <v>5512</v>
      </c>
      <c r="F23" s="101">
        <v>2324</v>
      </c>
      <c r="G23" s="74" t="s">
        <v>94</v>
      </c>
      <c r="H23" s="76">
        <v>0</v>
      </c>
      <c r="I23" s="99">
        <v>1.1200000000000001</v>
      </c>
      <c r="J23" s="81">
        <f t="shared" si="0"/>
        <v>1.1200000000000001</v>
      </c>
    </row>
    <row r="24" spans="1:10" ht="12.95" customHeight="1" x14ac:dyDescent="0.25">
      <c r="A24" s="187"/>
      <c r="B24" s="91" t="s">
        <v>258</v>
      </c>
      <c r="C24" s="73" t="s">
        <v>35</v>
      </c>
      <c r="D24" s="100"/>
      <c r="E24" s="75">
        <v>5512</v>
      </c>
      <c r="F24" s="75">
        <v>2324</v>
      </c>
      <c r="G24" s="74" t="s">
        <v>95</v>
      </c>
      <c r="H24" s="76">
        <v>0</v>
      </c>
      <c r="I24" s="99">
        <v>10.61</v>
      </c>
      <c r="J24" s="81">
        <f>H24+I24</f>
        <v>10.61</v>
      </c>
    </row>
    <row r="25" spans="1:10" ht="12.95" customHeight="1" x14ac:dyDescent="0.25">
      <c r="A25" s="187"/>
      <c r="B25" s="86" t="s">
        <v>257</v>
      </c>
      <c r="C25" s="41"/>
      <c r="D25" s="77"/>
      <c r="E25" s="111">
        <v>5212</v>
      </c>
      <c r="F25" s="111">
        <v>2324</v>
      </c>
      <c r="G25" s="36" t="s">
        <v>94</v>
      </c>
      <c r="H25" s="40">
        <v>1.1200000000000001</v>
      </c>
      <c r="I25" s="63">
        <v>2.89</v>
      </c>
      <c r="J25" s="38">
        <f t="shared" ref="J25:J28" si="1">H25+I25</f>
        <v>4.01</v>
      </c>
    </row>
    <row r="26" spans="1:10" ht="12.95" customHeight="1" x14ac:dyDescent="0.25">
      <c r="A26" s="187"/>
      <c r="B26" s="86" t="s">
        <v>256</v>
      </c>
      <c r="C26" s="41"/>
      <c r="D26" s="77"/>
      <c r="E26" s="111">
        <v>5512</v>
      </c>
      <c r="F26" s="111">
        <v>2324</v>
      </c>
      <c r="G26" s="36" t="s">
        <v>94</v>
      </c>
      <c r="H26" s="40">
        <v>4.01</v>
      </c>
      <c r="I26" s="63">
        <v>11.93</v>
      </c>
      <c r="J26" s="38">
        <f t="shared" si="1"/>
        <v>15.94</v>
      </c>
    </row>
    <row r="27" spans="1:10" ht="12.95" customHeight="1" x14ac:dyDescent="0.25">
      <c r="A27" s="187"/>
      <c r="B27" s="86" t="s">
        <v>255</v>
      </c>
      <c r="C27" s="41"/>
      <c r="D27" s="77"/>
      <c r="E27" s="111">
        <v>5512</v>
      </c>
      <c r="F27" s="111">
        <v>5153</v>
      </c>
      <c r="G27" s="36" t="s">
        <v>94</v>
      </c>
      <c r="H27" s="40">
        <v>45</v>
      </c>
      <c r="I27" s="63">
        <v>7</v>
      </c>
      <c r="J27" s="38">
        <f t="shared" si="1"/>
        <v>52</v>
      </c>
    </row>
    <row r="28" spans="1:10" ht="12.95" customHeight="1" x14ac:dyDescent="0.25">
      <c r="A28" s="187"/>
      <c r="B28" s="86" t="s">
        <v>254</v>
      </c>
      <c r="C28" s="41"/>
      <c r="D28" s="77"/>
      <c r="E28" s="111">
        <v>5512</v>
      </c>
      <c r="F28" s="111">
        <v>5137</v>
      </c>
      <c r="G28" s="36" t="s">
        <v>96</v>
      </c>
      <c r="H28" s="40">
        <v>6.7</v>
      </c>
      <c r="I28" s="63">
        <v>19.55</v>
      </c>
      <c r="J28" s="38">
        <f t="shared" si="1"/>
        <v>26.25</v>
      </c>
    </row>
    <row r="29" spans="1:10" ht="12.95" customHeight="1" x14ac:dyDescent="0.25">
      <c r="A29" s="187"/>
      <c r="B29" s="91" t="s">
        <v>253</v>
      </c>
      <c r="C29" s="73" t="s">
        <v>35</v>
      </c>
      <c r="D29" s="75">
        <v>14004</v>
      </c>
      <c r="E29" s="75"/>
      <c r="F29" s="75">
        <v>4116</v>
      </c>
      <c r="G29" s="74" t="s">
        <v>95</v>
      </c>
      <c r="H29" s="76">
        <v>0</v>
      </c>
      <c r="I29" s="99">
        <v>9.6</v>
      </c>
      <c r="J29" s="81">
        <f t="shared" ref="J29:J32" si="2">H29+I29</f>
        <v>9.6</v>
      </c>
    </row>
    <row r="30" spans="1:10" ht="12.95" customHeight="1" x14ac:dyDescent="0.25">
      <c r="A30" s="187"/>
      <c r="B30" s="117" t="s">
        <v>252</v>
      </c>
      <c r="C30" s="154" t="s">
        <v>35</v>
      </c>
      <c r="D30" s="75">
        <v>14004</v>
      </c>
      <c r="E30" s="96">
        <v>5512</v>
      </c>
      <c r="F30" s="96">
        <v>5156</v>
      </c>
      <c r="G30" s="106" t="s">
        <v>95</v>
      </c>
      <c r="H30" s="107">
        <v>0</v>
      </c>
      <c r="I30" s="118">
        <v>5</v>
      </c>
      <c r="J30" s="153">
        <f t="shared" si="2"/>
        <v>5</v>
      </c>
    </row>
    <row r="31" spans="1:10" ht="12.95" customHeight="1" x14ac:dyDescent="0.25">
      <c r="A31" s="187"/>
      <c r="B31" s="117" t="s">
        <v>251</v>
      </c>
      <c r="C31" s="73" t="s">
        <v>35</v>
      </c>
      <c r="D31" s="75">
        <v>14004</v>
      </c>
      <c r="E31" s="96">
        <v>5512</v>
      </c>
      <c r="F31" s="96">
        <v>5019</v>
      </c>
      <c r="G31" s="106" t="s">
        <v>95</v>
      </c>
      <c r="H31" s="107">
        <v>0</v>
      </c>
      <c r="I31" s="118">
        <v>3.4</v>
      </c>
      <c r="J31" s="153">
        <f t="shared" si="2"/>
        <v>3.4</v>
      </c>
    </row>
    <row r="32" spans="1:10" ht="12.95" customHeight="1" x14ac:dyDescent="0.25">
      <c r="A32" s="187"/>
      <c r="B32" s="117" t="s">
        <v>250</v>
      </c>
      <c r="C32" s="73" t="s">
        <v>35</v>
      </c>
      <c r="D32" s="96">
        <v>14004</v>
      </c>
      <c r="E32" s="96">
        <v>5512</v>
      </c>
      <c r="F32" s="96">
        <v>5039</v>
      </c>
      <c r="G32" s="106" t="s">
        <v>95</v>
      </c>
      <c r="H32" s="107">
        <v>0</v>
      </c>
      <c r="I32" s="118">
        <v>1.2</v>
      </c>
      <c r="J32" s="153">
        <f t="shared" si="2"/>
        <v>1.2</v>
      </c>
    </row>
    <row r="33" spans="1:10" ht="12.95" customHeight="1" x14ac:dyDescent="0.25">
      <c r="A33" s="186" t="s">
        <v>39</v>
      </c>
      <c r="B33" s="86" t="s">
        <v>248</v>
      </c>
      <c r="C33" s="41"/>
      <c r="D33" s="77"/>
      <c r="E33" s="110">
        <v>3639</v>
      </c>
      <c r="F33" s="110">
        <v>6121</v>
      </c>
      <c r="G33" s="36" t="s">
        <v>72</v>
      </c>
      <c r="H33" s="78">
        <v>1850</v>
      </c>
      <c r="I33" s="63">
        <v>890</v>
      </c>
      <c r="J33" s="38">
        <f t="shared" si="0"/>
        <v>2740</v>
      </c>
    </row>
    <row r="34" spans="1:10" ht="12.95" customHeight="1" x14ac:dyDescent="0.25">
      <c r="A34" s="188"/>
      <c r="B34" s="79" t="s">
        <v>249</v>
      </c>
      <c r="C34" s="41"/>
      <c r="D34" s="36"/>
      <c r="E34" s="110">
        <v>3612</v>
      </c>
      <c r="F34" s="110">
        <v>3112</v>
      </c>
      <c r="G34" s="36" t="s">
        <v>73</v>
      </c>
      <c r="H34" s="40">
        <v>1000</v>
      </c>
      <c r="I34" s="63">
        <v>890</v>
      </c>
      <c r="J34" s="38">
        <f t="shared" si="0"/>
        <v>1890</v>
      </c>
    </row>
    <row r="35" spans="1:10" ht="12.75" customHeight="1" x14ac:dyDescent="0.25">
      <c r="A35" s="15"/>
      <c r="B35" s="64"/>
      <c r="C35" s="62"/>
      <c r="D35" s="62"/>
      <c r="E35" s="184" t="s">
        <v>14</v>
      </c>
      <c r="F35" s="184"/>
      <c r="G35" s="184"/>
      <c r="H35" s="61">
        <f>H5+H6+H7+H8+H9+H10+H11+H13+H15+H17+H18+H19+H34+H23+H24+H25+H26+H29</f>
        <v>2639.13</v>
      </c>
      <c r="I35" s="61">
        <f t="shared" ref="I35:J35" si="3">I5+I6+I7+I8+I9+I10+I11+I13+I15+I17+I18+I19+I34+I23+I24+I25+I26+I29</f>
        <v>4064.8999999999996</v>
      </c>
      <c r="J35" s="61">
        <f t="shared" si="3"/>
        <v>6704.03</v>
      </c>
    </row>
    <row r="36" spans="1:10" ht="12.75" customHeight="1" x14ac:dyDescent="0.25">
      <c r="A36" s="15"/>
      <c r="B36" s="65" t="s">
        <v>32</v>
      </c>
      <c r="C36" s="62"/>
      <c r="D36" s="62"/>
      <c r="E36" s="185" t="s">
        <v>15</v>
      </c>
      <c r="F36" s="185"/>
      <c r="G36" s="185"/>
      <c r="H36" s="61">
        <f>H12+H14+H16+H20+H21+H22+H27+H28+H30+H31+H32</f>
        <v>123.92</v>
      </c>
      <c r="I36" s="61">
        <f t="shared" ref="I36:J36" si="4">I12+I14+I16+I20+I21+I22+I27+I28+I30+I31+I32</f>
        <v>3174.9</v>
      </c>
      <c r="J36" s="61">
        <f t="shared" si="4"/>
        <v>3298.8199999999997</v>
      </c>
    </row>
    <row r="37" spans="1:10" ht="12.75" customHeight="1" x14ac:dyDescent="0.25">
      <c r="A37" s="15"/>
      <c r="B37" s="66"/>
      <c r="C37" s="62"/>
      <c r="D37" s="62"/>
      <c r="E37" s="185" t="s">
        <v>16</v>
      </c>
      <c r="F37" s="185"/>
      <c r="G37" s="185"/>
      <c r="H37" s="61">
        <f>H33</f>
        <v>1850</v>
      </c>
      <c r="I37" s="61">
        <f t="shared" ref="I37:J37" si="5">I33</f>
        <v>890</v>
      </c>
      <c r="J37" s="61">
        <f t="shared" si="5"/>
        <v>2740</v>
      </c>
    </row>
    <row r="38" spans="1:10" ht="12.75" customHeight="1" x14ac:dyDescent="0.25">
      <c r="A38" s="17"/>
      <c r="B38" s="46"/>
      <c r="C38" s="67"/>
      <c r="D38" s="67"/>
      <c r="E38" s="185" t="s">
        <v>17</v>
      </c>
      <c r="F38" s="185"/>
      <c r="G38" s="185"/>
      <c r="H38" s="42">
        <f>H35-H36-H37</f>
        <v>665.21</v>
      </c>
      <c r="I38" s="42">
        <f t="shared" ref="I38:J38" si="6">I35-I36-I37</f>
        <v>0</v>
      </c>
      <c r="J38" s="42">
        <f t="shared" si="6"/>
        <v>665.21</v>
      </c>
    </row>
    <row r="39" spans="1:10" ht="12.75" customHeight="1" x14ac:dyDescent="0.25">
      <c r="A39" s="20" t="s">
        <v>18</v>
      </c>
      <c r="B39" s="46"/>
      <c r="C39" s="67"/>
      <c r="D39" s="67"/>
      <c r="E39" s="68"/>
      <c r="F39" s="46"/>
      <c r="G39" s="46"/>
      <c r="H39" s="69"/>
      <c r="I39" s="69"/>
      <c r="J39" s="70"/>
    </row>
    <row r="40" spans="1:10" ht="12.75" customHeight="1" x14ac:dyDescent="0.25">
      <c r="A40" s="180" t="s">
        <v>13</v>
      </c>
      <c r="B40" s="109" t="s">
        <v>62</v>
      </c>
      <c r="C40" s="82"/>
      <c r="D40" s="80"/>
      <c r="E40" s="104">
        <v>6171</v>
      </c>
      <c r="F40" s="104">
        <v>5011</v>
      </c>
      <c r="G40" s="104"/>
      <c r="H40" s="38">
        <v>61994.12</v>
      </c>
      <c r="I40" s="39">
        <v>190</v>
      </c>
      <c r="J40" s="40">
        <f t="shared" ref="J40:J56" si="7">H40+I40</f>
        <v>62184.12</v>
      </c>
    </row>
    <row r="41" spans="1:10" ht="12.75" customHeight="1" x14ac:dyDescent="0.25">
      <c r="A41" s="181"/>
      <c r="B41" s="108" t="s">
        <v>83</v>
      </c>
      <c r="C41" s="82"/>
      <c r="D41" s="80"/>
      <c r="E41" s="104">
        <v>3314</v>
      </c>
      <c r="F41" s="104">
        <v>5011</v>
      </c>
      <c r="G41" s="104" t="s">
        <v>65</v>
      </c>
      <c r="H41" s="38">
        <v>1198</v>
      </c>
      <c r="I41" s="39">
        <v>-120</v>
      </c>
      <c r="J41" s="40">
        <f t="shared" si="7"/>
        <v>1078</v>
      </c>
    </row>
    <row r="42" spans="1:10" ht="12.75" customHeight="1" x14ac:dyDescent="0.25">
      <c r="A42" s="181"/>
      <c r="B42" s="108" t="s">
        <v>84</v>
      </c>
      <c r="C42" s="82"/>
      <c r="D42" s="80"/>
      <c r="E42" s="104">
        <v>3314</v>
      </c>
      <c r="F42" s="104">
        <v>5011</v>
      </c>
      <c r="G42" s="104" t="s">
        <v>66</v>
      </c>
      <c r="H42" s="38">
        <v>405</v>
      </c>
      <c r="I42" s="39">
        <v>-20</v>
      </c>
      <c r="J42" s="40">
        <f t="shared" si="7"/>
        <v>385</v>
      </c>
    </row>
    <row r="43" spans="1:10" ht="12.75" customHeight="1" x14ac:dyDescent="0.25">
      <c r="A43" s="181"/>
      <c r="B43" s="108" t="s">
        <v>85</v>
      </c>
      <c r="C43" s="82"/>
      <c r="D43" s="80"/>
      <c r="E43" s="104">
        <v>4369</v>
      </c>
      <c r="F43" s="104">
        <v>5011</v>
      </c>
      <c r="G43" s="104" t="s">
        <v>67</v>
      </c>
      <c r="H43" s="38">
        <v>4071</v>
      </c>
      <c r="I43" s="39">
        <v>-130</v>
      </c>
      <c r="J43" s="40">
        <f t="shared" si="7"/>
        <v>3941</v>
      </c>
    </row>
    <row r="44" spans="1:10" ht="12.75" customHeight="1" x14ac:dyDescent="0.25">
      <c r="A44" s="181"/>
      <c r="B44" s="108" t="s">
        <v>86</v>
      </c>
      <c r="C44" s="82"/>
      <c r="D44" s="80"/>
      <c r="E44" s="104">
        <v>6171</v>
      </c>
      <c r="F44" s="104">
        <v>5031</v>
      </c>
      <c r="G44" s="104"/>
      <c r="H44" s="38">
        <v>15398.53</v>
      </c>
      <c r="I44" s="39">
        <v>147.5</v>
      </c>
      <c r="J44" s="40">
        <f t="shared" si="7"/>
        <v>15546.03</v>
      </c>
    </row>
    <row r="45" spans="1:10" ht="12.75" customHeight="1" x14ac:dyDescent="0.25">
      <c r="A45" s="181"/>
      <c r="B45" s="108" t="s">
        <v>88</v>
      </c>
      <c r="C45" s="82"/>
      <c r="D45" s="80"/>
      <c r="E45" s="104">
        <v>3314</v>
      </c>
      <c r="F45" s="104">
        <v>5031</v>
      </c>
      <c r="G45" s="104" t="s">
        <v>65</v>
      </c>
      <c r="H45" s="38">
        <v>300</v>
      </c>
      <c r="I45" s="39">
        <v>-30</v>
      </c>
      <c r="J45" s="40">
        <f t="shared" si="7"/>
        <v>270</v>
      </c>
    </row>
    <row r="46" spans="1:10" ht="12.75" customHeight="1" x14ac:dyDescent="0.25">
      <c r="A46" s="181"/>
      <c r="B46" s="108" t="s">
        <v>89</v>
      </c>
      <c r="C46" s="82"/>
      <c r="D46" s="80"/>
      <c r="E46" s="104">
        <v>3314</v>
      </c>
      <c r="F46" s="104">
        <v>5031</v>
      </c>
      <c r="G46" s="104" t="s">
        <v>66</v>
      </c>
      <c r="H46" s="38">
        <v>102</v>
      </c>
      <c r="I46" s="39">
        <v>-5</v>
      </c>
      <c r="J46" s="40">
        <f t="shared" si="7"/>
        <v>97</v>
      </c>
    </row>
    <row r="47" spans="1:10" ht="12.75" customHeight="1" x14ac:dyDescent="0.25">
      <c r="A47" s="181"/>
      <c r="B47" s="108" t="s">
        <v>90</v>
      </c>
      <c r="C47" s="82"/>
      <c r="D47" s="80"/>
      <c r="E47" s="104">
        <v>4369</v>
      </c>
      <c r="F47" s="104">
        <v>5031</v>
      </c>
      <c r="G47" s="104" t="s">
        <v>67</v>
      </c>
      <c r="H47" s="38">
        <v>1018</v>
      </c>
      <c r="I47" s="39">
        <v>-32.5</v>
      </c>
      <c r="J47" s="40">
        <f t="shared" si="7"/>
        <v>985.5</v>
      </c>
    </row>
    <row r="48" spans="1:10" ht="12.75" customHeight="1" x14ac:dyDescent="0.25">
      <c r="A48" s="181"/>
      <c r="B48" s="108" t="s">
        <v>87</v>
      </c>
      <c r="C48" s="82"/>
      <c r="D48" s="80"/>
      <c r="E48" s="104">
        <v>6171</v>
      </c>
      <c r="F48" s="104">
        <v>5032</v>
      </c>
      <c r="G48" s="104"/>
      <c r="H48" s="38">
        <v>5543.47</v>
      </c>
      <c r="I48" s="39">
        <v>53.1</v>
      </c>
      <c r="J48" s="40">
        <f t="shared" si="7"/>
        <v>5596.5700000000006</v>
      </c>
    </row>
    <row r="49" spans="1:10" ht="12.75" customHeight="1" x14ac:dyDescent="0.25">
      <c r="A49" s="181"/>
      <c r="B49" s="108" t="s">
        <v>91</v>
      </c>
      <c r="C49" s="82"/>
      <c r="D49" s="80"/>
      <c r="E49" s="104">
        <v>3314</v>
      </c>
      <c r="F49" s="104">
        <v>5032</v>
      </c>
      <c r="G49" s="104" t="s">
        <v>65</v>
      </c>
      <c r="H49" s="38">
        <v>108</v>
      </c>
      <c r="I49" s="39">
        <v>-10.8</v>
      </c>
      <c r="J49" s="40">
        <f t="shared" si="7"/>
        <v>97.2</v>
      </c>
    </row>
    <row r="50" spans="1:10" ht="12.75" customHeight="1" x14ac:dyDescent="0.25">
      <c r="A50" s="181"/>
      <c r="B50" s="108" t="s">
        <v>92</v>
      </c>
      <c r="C50" s="82"/>
      <c r="D50" s="80"/>
      <c r="E50" s="104">
        <v>3314</v>
      </c>
      <c r="F50" s="104">
        <v>5032</v>
      </c>
      <c r="G50" s="104" t="s">
        <v>66</v>
      </c>
      <c r="H50" s="38">
        <v>37</v>
      </c>
      <c r="I50" s="39">
        <v>-1.8</v>
      </c>
      <c r="J50" s="40">
        <f t="shared" si="7"/>
        <v>35.200000000000003</v>
      </c>
    </row>
    <row r="51" spans="1:10" ht="12.75" customHeight="1" x14ac:dyDescent="0.25">
      <c r="A51" s="181"/>
      <c r="B51" s="108" t="s">
        <v>93</v>
      </c>
      <c r="C51" s="82"/>
      <c r="D51" s="80"/>
      <c r="E51" s="104">
        <v>4369</v>
      </c>
      <c r="F51" s="104">
        <v>5032</v>
      </c>
      <c r="G51" s="104" t="s">
        <v>67</v>
      </c>
      <c r="H51" s="38">
        <v>367</v>
      </c>
      <c r="I51" s="39">
        <v>-11.7</v>
      </c>
      <c r="J51" s="40">
        <f t="shared" si="7"/>
        <v>355.3</v>
      </c>
    </row>
    <row r="52" spans="1:10" ht="12.75" customHeight="1" x14ac:dyDescent="0.25">
      <c r="A52" s="181"/>
      <c r="B52" s="108" t="s">
        <v>63</v>
      </c>
      <c r="C52" s="82"/>
      <c r="D52" s="80"/>
      <c r="E52" s="104">
        <v>6310</v>
      </c>
      <c r="F52" s="104">
        <v>5141</v>
      </c>
      <c r="G52" s="104"/>
      <c r="H52" s="38">
        <v>459.5</v>
      </c>
      <c r="I52" s="39">
        <v>-56</v>
      </c>
      <c r="J52" s="40">
        <f t="shared" si="7"/>
        <v>403.5</v>
      </c>
    </row>
    <row r="53" spans="1:10" ht="12.75" customHeight="1" x14ac:dyDescent="0.25">
      <c r="A53" s="181"/>
      <c r="B53" s="108" t="s">
        <v>64</v>
      </c>
      <c r="C53" s="82"/>
      <c r="D53" s="80"/>
      <c r="E53" s="104">
        <v>6171</v>
      </c>
      <c r="F53" s="104">
        <v>5424</v>
      </c>
      <c r="G53" s="104"/>
      <c r="H53" s="38">
        <v>500</v>
      </c>
      <c r="I53" s="39">
        <v>27.2</v>
      </c>
      <c r="J53" s="40">
        <f t="shared" si="7"/>
        <v>527.20000000000005</v>
      </c>
    </row>
    <row r="54" spans="1:10" ht="12.75" customHeight="1" x14ac:dyDescent="0.25">
      <c r="A54" s="180" t="s">
        <v>37</v>
      </c>
      <c r="B54" s="86" t="s">
        <v>68</v>
      </c>
      <c r="C54" s="41"/>
      <c r="D54" s="90"/>
      <c r="E54" s="90">
        <v>1014</v>
      </c>
      <c r="F54" s="104">
        <v>5169</v>
      </c>
      <c r="G54" s="104"/>
      <c r="H54" s="38">
        <v>808</v>
      </c>
      <c r="I54" s="39">
        <v>-28</v>
      </c>
      <c r="J54" s="40">
        <f t="shared" si="7"/>
        <v>780</v>
      </c>
    </row>
    <row r="55" spans="1:10" ht="12.75" customHeight="1" x14ac:dyDescent="0.25">
      <c r="A55" s="181"/>
      <c r="B55" s="86" t="s">
        <v>53</v>
      </c>
      <c r="C55" s="41"/>
      <c r="D55" s="89"/>
      <c r="E55" s="89">
        <v>3716</v>
      </c>
      <c r="F55" s="89">
        <v>5171</v>
      </c>
      <c r="G55" s="36"/>
      <c r="H55" s="38">
        <v>50</v>
      </c>
      <c r="I55" s="39">
        <v>18</v>
      </c>
      <c r="J55" s="78">
        <f t="shared" si="7"/>
        <v>68</v>
      </c>
    </row>
    <row r="56" spans="1:10" ht="12.75" customHeight="1" x14ac:dyDescent="0.25">
      <c r="A56" s="181"/>
      <c r="B56" s="79" t="s">
        <v>54</v>
      </c>
      <c r="C56" s="41"/>
      <c r="D56" s="89"/>
      <c r="E56" s="89">
        <v>3745</v>
      </c>
      <c r="F56" s="89">
        <v>5169</v>
      </c>
      <c r="G56" s="36" t="s">
        <v>47</v>
      </c>
      <c r="H56" s="38">
        <v>305.02</v>
      </c>
      <c r="I56" s="39">
        <v>10</v>
      </c>
      <c r="J56" s="78">
        <f t="shared" si="7"/>
        <v>315.02</v>
      </c>
    </row>
    <row r="57" spans="1:10" ht="12.75" customHeight="1" x14ac:dyDescent="0.25">
      <c r="A57" s="189" t="s">
        <v>36</v>
      </c>
      <c r="B57" s="50" t="s">
        <v>60</v>
      </c>
      <c r="C57" s="82"/>
      <c r="D57" s="84">
        <v>13011</v>
      </c>
      <c r="E57" s="104">
        <v>4329</v>
      </c>
      <c r="F57" s="104">
        <v>5167</v>
      </c>
      <c r="G57" s="36" t="s">
        <v>59</v>
      </c>
      <c r="H57" s="38">
        <v>120</v>
      </c>
      <c r="I57" s="39">
        <v>-1</v>
      </c>
      <c r="J57" s="40">
        <f t="shared" ref="J57:J88" si="8">H57+I57</f>
        <v>119</v>
      </c>
    </row>
    <row r="58" spans="1:10" ht="12.75" customHeight="1" x14ac:dyDescent="0.25">
      <c r="A58" s="189"/>
      <c r="B58" s="50" t="s">
        <v>61</v>
      </c>
      <c r="C58" s="82"/>
      <c r="D58" s="84">
        <v>13011</v>
      </c>
      <c r="E58" s="104">
        <v>4329</v>
      </c>
      <c r="F58" s="104">
        <v>5133</v>
      </c>
      <c r="G58" s="36" t="s">
        <v>59</v>
      </c>
      <c r="H58" s="38">
        <v>14</v>
      </c>
      <c r="I58" s="39">
        <v>1</v>
      </c>
      <c r="J58" s="40">
        <f t="shared" si="8"/>
        <v>15</v>
      </c>
    </row>
    <row r="59" spans="1:10" ht="12.75" customHeight="1" x14ac:dyDescent="0.25">
      <c r="A59" s="189" t="s">
        <v>38</v>
      </c>
      <c r="B59" s="50" t="s">
        <v>69</v>
      </c>
      <c r="C59" s="82"/>
      <c r="D59" s="84"/>
      <c r="E59" s="105">
        <v>6171</v>
      </c>
      <c r="F59" s="105">
        <v>5169</v>
      </c>
      <c r="G59" s="36"/>
      <c r="H59" s="38">
        <v>3209.57</v>
      </c>
      <c r="I59" s="39">
        <v>-200</v>
      </c>
      <c r="J59" s="40">
        <f t="shared" si="8"/>
        <v>3009.57</v>
      </c>
    </row>
    <row r="60" spans="1:10" ht="12.75" customHeight="1" x14ac:dyDescent="0.25">
      <c r="A60" s="189"/>
      <c r="B60" s="50" t="s">
        <v>70</v>
      </c>
      <c r="C60" s="82"/>
      <c r="D60" s="84"/>
      <c r="E60" s="105">
        <v>6171</v>
      </c>
      <c r="F60" s="105">
        <v>5168</v>
      </c>
      <c r="G60" s="36"/>
      <c r="H60" s="38">
        <v>3393.85</v>
      </c>
      <c r="I60" s="39">
        <v>200</v>
      </c>
      <c r="J60" s="40">
        <f t="shared" si="8"/>
        <v>3593.85</v>
      </c>
    </row>
    <row r="61" spans="1:10" ht="12.75" customHeight="1" x14ac:dyDescent="0.25">
      <c r="A61" s="180" t="s">
        <v>39</v>
      </c>
      <c r="B61" s="86" t="s">
        <v>104</v>
      </c>
      <c r="C61" s="82"/>
      <c r="D61" s="84"/>
      <c r="E61" s="114">
        <v>3419</v>
      </c>
      <c r="F61" s="114">
        <v>5222</v>
      </c>
      <c r="G61" s="36" t="s">
        <v>108</v>
      </c>
      <c r="H61" s="40">
        <v>85</v>
      </c>
      <c r="I61" s="63">
        <v>-47</v>
      </c>
      <c r="J61" s="38">
        <f>H61+I61</f>
        <v>38</v>
      </c>
    </row>
    <row r="62" spans="1:10" ht="12.75" customHeight="1" x14ac:dyDescent="0.25">
      <c r="A62" s="181"/>
      <c r="B62" s="86" t="s">
        <v>105</v>
      </c>
      <c r="C62" s="82"/>
      <c r="D62" s="84"/>
      <c r="E62" s="114">
        <v>3113</v>
      </c>
      <c r="F62" s="114">
        <v>5194</v>
      </c>
      <c r="G62" s="36"/>
      <c r="H62" s="40">
        <v>70</v>
      </c>
      <c r="I62" s="63">
        <v>-30</v>
      </c>
      <c r="J62" s="38">
        <f>H62+I62</f>
        <v>40</v>
      </c>
    </row>
    <row r="63" spans="1:10" ht="12.75" customHeight="1" x14ac:dyDescent="0.25">
      <c r="A63" s="181"/>
      <c r="B63" s="86" t="s">
        <v>106</v>
      </c>
      <c r="C63" s="82"/>
      <c r="D63" s="84"/>
      <c r="E63" s="112">
        <v>3113</v>
      </c>
      <c r="F63" s="112">
        <v>5492</v>
      </c>
      <c r="G63" s="36"/>
      <c r="H63" s="40">
        <v>70</v>
      </c>
      <c r="I63" s="63">
        <v>-20</v>
      </c>
      <c r="J63" s="38">
        <f>H63+I63</f>
        <v>50</v>
      </c>
    </row>
    <row r="64" spans="1:10" ht="12.75" customHeight="1" x14ac:dyDescent="0.25">
      <c r="A64" s="203"/>
      <c r="B64" s="115" t="s">
        <v>107</v>
      </c>
      <c r="C64" s="82"/>
      <c r="D64" s="84"/>
      <c r="E64" s="112">
        <v>6171</v>
      </c>
      <c r="F64" s="112">
        <v>5166</v>
      </c>
      <c r="G64" s="36" t="s">
        <v>109</v>
      </c>
      <c r="H64" s="40">
        <v>700</v>
      </c>
      <c r="I64" s="63">
        <v>97</v>
      </c>
      <c r="J64" s="38">
        <f t="shared" ref="J64" si="9">H64+I64</f>
        <v>797</v>
      </c>
    </row>
    <row r="65" spans="1:10" ht="12.75" customHeight="1" x14ac:dyDescent="0.25">
      <c r="A65" s="181" t="s">
        <v>40</v>
      </c>
      <c r="B65" s="34" t="s">
        <v>99</v>
      </c>
      <c r="C65" s="82"/>
      <c r="D65" s="80"/>
      <c r="E65" s="114">
        <v>5512</v>
      </c>
      <c r="F65" s="114">
        <v>5134</v>
      </c>
      <c r="G65" s="36" t="s">
        <v>95</v>
      </c>
      <c r="H65" s="40">
        <v>8</v>
      </c>
      <c r="I65" s="63">
        <v>-8</v>
      </c>
      <c r="J65" s="38">
        <f t="shared" ref="J65:J71" si="10">H65+I65</f>
        <v>0</v>
      </c>
    </row>
    <row r="66" spans="1:10" ht="12.75" customHeight="1" x14ac:dyDescent="0.25">
      <c r="A66" s="181"/>
      <c r="B66" s="34" t="s">
        <v>100</v>
      </c>
      <c r="C66" s="82"/>
      <c r="D66" s="80"/>
      <c r="E66" s="114">
        <v>5512</v>
      </c>
      <c r="F66" s="114">
        <v>5137</v>
      </c>
      <c r="G66" s="36" t="s">
        <v>95</v>
      </c>
      <c r="H66" s="40">
        <v>40</v>
      </c>
      <c r="I66" s="63">
        <v>-4</v>
      </c>
      <c r="J66" s="38">
        <f t="shared" si="10"/>
        <v>36</v>
      </c>
    </row>
    <row r="67" spans="1:10" ht="12.75" customHeight="1" x14ac:dyDescent="0.25">
      <c r="A67" s="181"/>
      <c r="B67" s="34" t="s">
        <v>278</v>
      </c>
      <c r="C67" s="82"/>
      <c r="D67" s="80"/>
      <c r="E67" s="114">
        <v>5512</v>
      </c>
      <c r="F67" s="114">
        <v>5167</v>
      </c>
      <c r="G67" s="36" t="s">
        <v>95</v>
      </c>
      <c r="H67" s="40">
        <v>10</v>
      </c>
      <c r="I67" s="63">
        <v>-6</v>
      </c>
      <c r="J67" s="38">
        <f t="shared" si="10"/>
        <v>4</v>
      </c>
    </row>
    <row r="68" spans="1:10" ht="12.75" customHeight="1" x14ac:dyDescent="0.25">
      <c r="A68" s="181"/>
      <c r="B68" s="34" t="s">
        <v>101</v>
      </c>
      <c r="C68" s="82"/>
      <c r="D68" s="80"/>
      <c r="E68" s="114">
        <v>5512</v>
      </c>
      <c r="F68" s="114">
        <v>5169</v>
      </c>
      <c r="G68" s="36" t="s">
        <v>95</v>
      </c>
      <c r="H68" s="40">
        <v>15</v>
      </c>
      <c r="I68" s="63">
        <v>-5</v>
      </c>
      <c r="J68" s="38">
        <f t="shared" si="10"/>
        <v>10</v>
      </c>
    </row>
    <row r="69" spans="1:10" ht="12.75" customHeight="1" x14ac:dyDescent="0.25">
      <c r="A69" s="181"/>
      <c r="B69" s="34" t="s">
        <v>98</v>
      </c>
      <c r="C69" s="82"/>
      <c r="D69" s="80"/>
      <c r="E69" s="114">
        <v>5212</v>
      </c>
      <c r="F69" s="36" t="s">
        <v>97</v>
      </c>
      <c r="G69" s="113"/>
      <c r="H69" s="40">
        <v>179</v>
      </c>
      <c r="I69" s="63">
        <v>-7</v>
      </c>
      <c r="J69" s="38">
        <f t="shared" si="10"/>
        <v>172</v>
      </c>
    </row>
    <row r="70" spans="1:10" ht="12.75" customHeight="1" x14ac:dyDescent="0.25">
      <c r="A70" s="181"/>
      <c r="B70" s="34" t="s">
        <v>102</v>
      </c>
      <c r="C70" s="82"/>
      <c r="D70" s="80"/>
      <c r="E70" s="114">
        <v>5512</v>
      </c>
      <c r="F70" s="114">
        <v>5132</v>
      </c>
      <c r="G70" s="36" t="s">
        <v>95</v>
      </c>
      <c r="H70" s="40">
        <v>83.84</v>
      </c>
      <c r="I70" s="63">
        <v>28</v>
      </c>
      <c r="J70" s="38">
        <f t="shared" si="10"/>
        <v>111.84</v>
      </c>
    </row>
    <row r="71" spans="1:10" ht="12.75" customHeight="1" x14ac:dyDescent="0.25">
      <c r="A71" s="181"/>
      <c r="B71" s="34" t="s">
        <v>103</v>
      </c>
      <c r="C71" s="82"/>
      <c r="D71" s="80"/>
      <c r="E71" s="114">
        <v>5512</v>
      </c>
      <c r="F71" s="114">
        <v>5171</v>
      </c>
      <c r="G71" s="36" t="s">
        <v>95</v>
      </c>
      <c r="H71" s="40">
        <v>115</v>
      </c>
      <c r="I71" s="63">
        <v>2</v>
      </c>
      <c r="J71" s="38">
        <f t="shared" si="10"/>
        <v>117</v>
      </c>
    </row>
    <row r="72" spans="1:10" ht="12.75" customHeight="1" x14ac:dyDescent="0.25">
      <c r="A72" s="180" t="s">
        <v>71</v>
      </c>
      <c r="B72" s="50" t="s">
        <v>76</v>
      </c>
      <c r="C72" s="82"/>
      <c r="D72" s="80"/>
      <c r="E72" s="114">
        <v>2212</v>
      </c>
      <c r="F72" s="114">
        <v>5169</v>
      </c>
      <c r="G72" s="36" t="s">
        <v>74</v>
      </c>
      <c r="H72" s="38">
        <v>5568.6</v>
      </c>
      <c r="I72" s="39">
        <v>50</v>
      </c>
      <c r="J72" s="40">
        <f t="shared" si="8"/>
        <v>5618.6</v>
      </c>
    </row>
    <row r="73" spans="1:10" ht="12.75" customHeight="1" x14ac:dyDescent="0.25">
      <c r="A73" s="181"/>
      <c r="B73" s="50" t="s">
        <v>75</v>
      </c>
      <c r="C73" s="82"/>
      <c r="D73" s="80"/>
      <c r="E73" s="114">
        <v>2219</v>
      </c>
      <c r="F73" s="114">
        <v>5169</v>
      </c>
      <c r="G73" s="36" t="s">
        <v>74</v>
      </c>
      <c r="H73" s="38">
        <v>978.6</v>
      </c>
      <c r="I73" s="39">
        <v>50</v>
      </c>
      <c r="J73" s="40">
        <f t="shared" si="8"/>
        <v>1028.5999999999999</v>
      </c>
    </row>
    <row r="74" spans="1:10" ht="12.75" customHeight="1" x14ac:dyDescent="0.25">
      <c r="A74" s="181"/>
      <c r="B74" s="50" t="s">
        <v>77</v>
      </c>
      <c r="C74" s="82"/>
      <c r="D74" s="80"/>
      <c r="E74" s="114">
        <v>2341</v>
      </c>
      <c r="F74" s="114">
        <v>5171</v>
      </c>
      <c r="G74" s="36" t="s">
        <v>74</v>
      </c>
      <c r="H74" s="38">
        <v>229.16</v>
      </c>
      <c r="I74" s="39">
        <v>-40</v>
      </c>
      <c r="J74" s="40">
        <f t="shared" si="8"/>
        <v>189.16</v>
      </c>
    </row>
    <row r="75" spans="1:10" ht="12.75" customHeight="1" x14ac:dyDescent="0.25">
      <c r="A75" s="181"/>
      <c r="B75" s="50" t="s">
        <v>78</v>
      </c>
      <c r="C75" s="82"/>
      <c r="D75" s="80"/>
      <c r="E75" s="114">
        <v>3421</v>
      </c>
      <c r="F75" s="114">
        <v>5169</v>
      </c>
      <c r="G75" s="36" t="s">
        <v>74</v>
      </c>
      <c r="H75" s="38">
        <v>60</v>
      </c>
      <c r="I75" s="39">
        <v>-60</v>
      </c>
      <c r="J75" s="40">
        <f t="shared" si="8"/>
        <v>0</v>
      </c>
    </row>
    <row r="76" spans="1:10" ht="12.75" customHeight="1" x14ac:dyDescent="0.25">
      <c r="A76" s="181"/>
      <c r="B76" s="50" t="s">
        <v>79</v>
      </c>
      <c r="C76" s="82"/>
      <c r="D76" s="80"/>
      <c r="E76" s="114">
        <v>3632</v>
      </c>
      <c r="F76" s="114">
        <v>5169</v>
      </c>
      <c r="G76" s="36" t="s">
        <v>74</v>
      </c>
      <c r="H76" s="38">
        <v>847</v>
      </c>
      <c r="I76" s="39">
        <v>-60</v>
      </c>
      <c r="J76" s="40">
        <f t="shared" si="8"/>
        <v>787</v>
      </c>
    </row>
    <row r="77" spans="1:10" ht="12.75" customHeight="1" x14ac:dyDescent="0.25">
      <c r="A77" s="181"/>
      <c r="B77" s="50" t="s">
        <v>80</v>
      </c>
      <c r="C77" s="82"/>
      <c r="D77" s="80"/>
      <c r="E77" s="114">
        <v>3632</v>
      </c>
      <c r="F77" s="114">
        <v>5171</v>
      </c>
      <c r="G77" s="36" t="s">
        <v>74</v>
      </c>
      <c r="H77" s="38">
        <v>138.9</v>
      </c>
      <c r="I77" s="39">
        <v>60</v>
      </c>
      <c r="J77" s="40">
        <f t="shared" si="8"/>
        <v>198.9</v>
      </c>
    </row>
    <row r="78" spans="1:10" ht="12.75" customHeight="1" x14ac:dyDescent="0.25">
      <c r="A78" s="181"/>
      <c r="B78" s="50" t="s">
        <v>81</v>
      </c>
      <c r="C78" s="82"/>
      <c r="D78" s="80"/>
      <c r="E78" s="114">
        <v>3745</v>
      </c>
      <c r="F78" s="114">
        <v>5139</v>
      </c>
      <c r="G78" s="36" t="s">
        <v>74</v>
      </c>
      <c r="H78" s="38">
        <v>300</v>
      </c>
      <c r="I78" s="39">
        <v>-120</v>
      </c>
      <c r="J78" s="40">
        <f t="shared" si="8"/>
        <v>180</v>
      </c>
    </row>
    <row r="79" spans="1:10" ht="12.75" customHeight="1" x14ac:dyDescent="0.25">
      <c r="A79" s="181"/>
      <c r="B79" s="50" t="s">
        <v>82</v>
      </c>
      <c r="C79" s="82"/>
      <c r="D79" s="80"/>
      <c r="E79" s="114">
        <v>3745</v>
      </c>
      <c r="F79" s="114">
        <v>5171</v>
      </c>
      <c r="G79" s="36" t="s">
        <v>74</v>
      </c>
      <c r="H79" s="38">
        <v>12748.38</v>
      </c>
      <c r="I79" s="39">
        <v>120</v>
      </c>
      <c r="J79" s="40">
        <f t="shared" si="8"/>
        <v>12868.38</v>
      </c>
    </row>
    <row r="80" spans="1:10" ht="12.75" customHeight="1" x14ac:dyDescent="0.25">
      <c r="A80" s="189" t="s">
        <v>247</v>
      </c>
      <c r="B80" s="120" t="s">
        <v>156</v>
      </c>
      <c r="C80" s="121"/>
      <c r="D80" s="121"/>
      <c r="E80" s="124" t="s">
        <v>136</v>
      </c>
      <c r="F80" s="125">
        <v>5171</v>
      </c>
      <c r="G80" s="124" t="s">
        <v>157</v>
      </c>
      <c r="H80" s="38">
        <v>2175.6</v>
      </c>
      <c r="I80" s="39">
        <v>-101</v>
      </c>
      <c r="J80" s="119">
        <v>2074.6</v>
      </c>
    </row>
    <row r="81" spans="1:10" ht="12.75" customHeight="1" x14ac:dyDescent="0.25">
      <c r="A81" s="189"/>
      <c r="B81" s="120" t="s">
        <v>158</v>
      </c>
      <c r="C81" s="121"/>
      <c r="D81" s="121"/>
      <c r="E81" s="124" t="s">
        <v>136</v>
      </c>
      <c r="F81" s="125">
        <v>5171</v>
      </c>
      <c r="G81" s="124" t="s">
        <v>159</v>
      </c>
      <c r="H81" s="38">
        <v>1556</v>
      </c>
      <c r="I81" s="39">
        <v>-2</v>
      </c>
      <c r="J81" s="119">
        <v>1554</v>
      </c>
    </row>
    <row r="82" spans="1:10" ht="12.75" customHeight="1" x14ac:dyDescent="0.25">
      <c r="A82" s="189"/>
      <c r="B82" s="122" t="s">
        <v>160</v>
      </c>
      <c r="C82" s="121"/>
      <c r="D82" s="121"/>
      <c r="E82" s="123" t="s">
        <v>117</v>
      </c>
      <c r="F82" s="126">
        <v>5171</v>
      </c>
      <c r="G82" s="123" t="s">
        <v>161</v>
      </c>
      <c r="H82" s="38">
        <v>659</v>
      </c>
      <c r="I82" s="39">
        <v>-17.5</v>
      </c>
      <c r="J82" s="119">
        <v>641.5</v>
      </c>
    </row>
    <row r="83" spans="1:10" ht="12.75" customHeight="1" x14ac:dyDescent="0.25">
      <c r="A83" s="189"/>
      <c r="B83" s="128" t="s">
        <v>183</v>
      </c>
      <c r="C83" s="129"/>
      <c r="D83" s="129"/>
      <c r="E83" s="130" t="s">
        <v>149</v>
      </c>
      <c r="F83" s="131">
        <v>5166</v>
      </c>
      <c r="G83" s="130" t="s">
        <v>184</v>
      </c>
      <c r="H83" s="40">
        <v>54</v>
      </c>
      <c r="I83" s="63">
        <v>-21</v>
      </c>
      <c r="J83" s="127">
        <v>33</v>
      </c>
    </row>
    <row r="84" spans="1:10" ht="12.75" customHeight="1" x14ac:dyDescent="0.25">
      <c r="A84" s="189"/>
      <c r="B84" s="133" t="s">
        <v>201</v>
      </c>
      <c r="C84" s="134"/>
      <c r="D84" s="134"/>
      <c r="E84" s="135" t="s">
        <v>136</v>
      </c>
      <c r="F84" s="136">
        <v>5171</v>
      </c>
      <c r="G84" s="135" t="s">
        <v>202</v>
      </c>
      <c r="H84" s="40">
        <v>3225</v>
      </c>
      <c r="I84" s="63">
        <v>32.5</v>
      </c>
      <c r="J84" s="132">
        <v>3257.5</v>
      </c>
    </row>
    <row r="85" spans="1:10" ht="12.75" customHeight="1" x14ac:dyDescent="0.25">
      <c r="A85" s="189"/>
      <c r="B85" s="138" t="s">
        <v>206</v>
      </c>
      <c r="C85" s="139"/>
      <c r="D85" s="139"/>
      <c r="E85" s="140" t="s">
        <v>136</v>
      </c>
      <c r="F85" s="141">
        <v>5171</v>
      </c>
      <c r="G85" s="140" t="s">
        <v>207</v>
      </c>
      <c r="H85" s="40">
        <v>418.5</v>
      </c>
      <c r="I85" s="63">
        <v>60</v>
      </c>
      <c r="J85" s="137">
        <v>478.5</v>
      </c>
    </row>
    <row r="86" spans="1:10" ht="12.75" customHeight="1" x14ac:dyDescent="0.25">
      <c r="A86" s="189"/>
      <c r="B86" s="143" t="s">
        <v>228</v>
      </c>
      <c r="C86" s="144"/>
      <c r="D86" s="144"/>
      <c r="E86" s="145" t="s">
        <v>120</v>
      </c>
      <c r="F86" s="146">
        <v>5171</v>
      </c>
      <c r="G86" s="145" t="s">
        <v>229</v>
      </c>
      <c r="H86" s="40">
        <v>4760</v>
      </c>
      <c r="I86" s="63">
        <v>13.5</v>
      </c>
      <c r="J86" s="142">
        <v>4773.5</v>
      </c>
    </row>
    <row r="87" spans="1:10" ht="12.75" customHeight="1" x14ac:dyDescent="0.25">
      <c r="A87" s="189"/>
      <c r="B87" s="149" t="s">
        <v>240</v>
      </c>
      <c r="C87" s="148"/>
      <c r="D87" s="148"/>
      <c r="E87" s="150" t="s">
        <v>146</v>
      </c>
      <c r="F87" s="151">
        <v>5139</v>
      </c>
      <c r="G87" s="150"/>
      <c r="H87" s="40">
        <v>1435</v>
      </c>
      <c r="I87" s="63">
        <v>-100</v>
      </c>
      <c r="J87" s="147">
        <v>1335</v>
      </c>
    </row>
    <row r="88" spans="1:10" ht="12.75" customHeight="1" x14ac:dyDescent="0.25">
      <c r="A88" s="189"/>
      <c r="B88" s="86" t="s">
        <v>245</v>
      </c>
      <c r="C88" s="82"/>
      <c r="D88" s="80"/>
      <c r="E88" s="95">
        <v>5521</v>
      </c>
      <c r="F88" s="95">
        <v>5162</v>
      </c>
      <c r="G88" s="95">
        <v>2130</v>
      </c>
      <c r="H88" s="38">
        <v>20</v>
      </c>
      <c r="I88" s="39">
        <v>-5</v>
      </c>
      <c r="J88" s="40">
        <f t="shared" si="8"/>
        <v>15</v>
      </c>
    </row>
    <row r="89" spans="1:10" ht="12.75" customHeight="1" x14ac:dyDescent="0.25">
      <c r="A89" s="17"/>
      <c r="B89" s="46"/>
      <c r="C89" s="67"/>
      <c r="D89" s="67"/>
      <c r="E89" s="200" t="s">
        <v>19</v>
      </c>
      <c r="F89" s="201"/>
      <c r="G89" s="202"/>
      <c r="H89" s="42">
        <f>SUM(H40:H88)</f>
        <v>135951.64000000001</v>
      </c>
      <c r="I89" s="42">
        <f>SUM(I40:I88)</f>
        <v>-140.5</v>
      </c>
      <c r="J89" s="42">
        <f>SUM(J40:J88)</f>
        <v>135811.14000000001</v>
      </c>
    </row>
    <row r="90" spans="1:10" ht="12.75" customHeight="1" x14ac:dyDescent="0.25">
      <c r="A90" s="22" t="s">
        <v>20</v>
      </c>
      <c r="B90" s="46"/>
      <c r="C90" s="67"/>
      <c r="D90" s="67"/>
      <c r="E90" s="68"/>
      <c r="F90" s="46"/>
      <c r="G90" s="46"/>
      <c r="H90" s="69"/>
      <c r="I90" s="69"/>
      <c r="J90" s="71"/>
    </row>
    <row r="91" spans="1:10" ht="12.75" customHeight="1" x14ac:dyDescent="0.25">
      <c r="A91" s="180" t="s">
        <v>13</v>
      </c>
      <c r="B91" s="152" t="s">
        <v>110</v>
      </c>
      <c r="C91" s="116"/>
      <c r="D91" s="116"/>
      <c r="E91" s="116">
        <v>6171</v>
      </c>
      <c r="F91" s="116">
        <v>6125</v>
      </c>
      <c r="G91" s="36"/>
      <c r="H91" s="40">
        <v>100</v>
      </c>
      <c r="I91" s="63">
        <v>-40</v>
      </c>
      <c r="J91" s="38">
        <f t="shared" ref="J91:J92" si="11">H91+I91</f>
        <v>60</v>
      </c>
    </row>
    <row r="92" spans="1:10" ht="12.75" customHeight="1" x14ac:dyDescent="0.25">
      <c r="A92" s="181"/>
      <c r="B92" s="152" t="s">
        <v>112</v>
      </c>
      <c r="C92" s="116"/>
      <c r="D92" s="116"/>
      <c r="E92" s="116">
        <v>2212</v>
      </c>
      <c r="F92" s="116">
        <v>6130</v>
      </c>
      <c r="G92" s="36" t="s">
        <v>111</v>
      </c>
      <c r="H92" s="40">
        <v>700</v>
      </c>
      <c r="I92" s="63">
        <v>40</v>
      </c>
      <c r="J92" s="38">
        <f t="shared" si="11"/>
        <v>740</v>
      </c>
    </row>
    <row r="93" spans="1:10" ht="12.75" customHeight="1" x14ac:dyDescent="0.25">
      <c r="A93" s="189" t="s">
        <v>37</v>
      </c>
      <c r="B93" s="158" t="s">
        <v>113</v>
      </c>
      <c r="C93" s="159"/>
      <c r="D93" s="159"/>
      <c r="E93" s="160" t="s">
        <v>114</v>
      </c>
      <c r="F93" s="161">
        <v>6121</v>
      </c>
      <c r="G93" s="85" t="s">
        <v>115</v>
      </c>
      <c r="H93" s="40">
        <v>845</v>
      </c>
      <c r="I93" s="63">
        <v>-18</v>
      </c>
      <c r="J93" s="38">
        <v>827</v>
      </c>
    </row>
    <row r="94" spans="1:10" ht="12.75" customHeight="1" x14ac:dyDescent="0.25">
      <c r="A94" s="189"/>
      <c r="B94" s="158" t="s">
        <v>116</v>
      </c>
      <c r="C94" s="159"/>
      <c r="D94" s="159"/>
      <c r="E94" s="160" t="s">
        <v>117</v>
      </c>
      <c r="F94" s="161">
        <v>6121</v>
      </c>
      <c r="G94" s="160" t="s">
        <v>118</v>
      </c>
      <c r="H94" s="40">
        <v>1800</v>
      </c>
      <c r="I94" s="63">
        <v>-225</v>
      </c>
      <c r="J94" s="38">
        <v>1575</v>
      </c>
    </row>
    <row r="95" spans="1:10" ht="12.75" customHeight="1" x14ac:dyDescent="0.25">
      <c r="A95" s="189"/>
      <c r="B95" s="158" t="s">
        <v>119</v>
      </c>
      <c r="C95" s="159"/>
      <c r="D95" s="159"/>
      <c r="E95" s="160" t="s">
        <v>120</v>
      </c>
      <c r="F95" s="161">
        <v>6121</v>
      </c>
      <c r="G95" s="160" t="s">
        <v>121</v>
      </c>
      <c r="H95" s="40">
        <v>71.5</v>
      </c>
      <c r="I95" s="63">
        <v>-8</v>
      </c>
      <c r="J95" s="38">
        <v>63.5</v>
      </c>
    </row>
    <row r="96" spans="1:10" ht="12.75" customHeight="1" x14ac:dyDescent="0.25">
      <c r="A96" s="189"/>
      <c r="B96" s="158" t="s">
        <v>122</v>
      </c>
      <c r="C96" s="159"/>
      <c r="D96" s="159"/>
      <c r="E96" s="160" t="s">
        <v>120</v>
      </c>
      <c r="F96" s="161">
        <v>6121</v>
      </c>
      <c r="G96" s="160" t="s">
        <v>123</v>
      </c>
      <c r="H96" s="40">
        <v>1215</v>
      </c>
      <c r="I96" s="63">
        <v>-18</v>
      </c>
      <c r="J96" s="38">
        <v>1197</v>
      </c>
    </row>
    <row r="97" spans="1:10" ht="12.75" customHeight="1" x14ac:dyDescent="0.25">
      <c r="A97" s="189"/>
      <c r="B97" s="152" t="s">
        <v>124</v>
      </c>
      <c r="C97" s="159"/>
      <c r="D97" s="159"/>
      <c r="E97" s="85" t="s">
        <v>125</v>
      </c>
      <c r="F97" s="84">
        <v>6121</v>
      </c>
      <c r="G97" s="85" t="s">
        <v>126</v>
      </c>
      <c r="H97" s="40">
        <v>1500</v>
      </c>
      <c r="I97" s="63">
        <v>-662</v>
      </c>
      <c r="J97" s="38">
        <v>838</v>
      </c>
    </row>
    <row r="98" spans="1:10" ht="12.75" customHeight="1" x14ac:dyDescent="0.25">
      <c r="A98" s="189"/>
      <c r="B98" s="152" t="s">
        <v>127</v>
      </c>
      <c r="C98" s="159"/>
      <c r="D98" s="159"/>
      <c r="E98" s="160" t="s">
        <v>128</v>
      </c>
      <c r="F98" s="161">
        <v>6121</v>
      </c>
      <c r="G98" s="160" t="s">
        <v>129</v>
      </c>
      <c r="H98" s="40">
        <v>100</v>
      </c>
      <c r="I98" s="63">
        <v>-51</v>
      </c>
      <c r="J98" s="38">
        <v>49</v>
      </c>
    </row>
    <row r="99" spans="1:10" ht="12.75" customHeight="1" x14ac:dyDescent="0.25">
      <c r="A99" s="189"/>
      <c r="B99" s="158" t="s">
        <v>130</v>
      </c>
      <c r="C99" s="159"/>
      <c r="D99" s="159"/>
      <c r="E99" s="160" t="s">
        <v>120</v>
      </c>
      <c r="F99" s="161">
        <v>6121</v>
      </c>
      <c r="G99" s="160" t="s">
        <v>131</v>
      </c>
      <c r="H99" s="40">
        <v>870</v>
      </c>
      <c r="I99" s="63">
        <v>-96</v>
      </c>
      <c r="J99" s="38">
        <v>774</v>
      </c>
    </row>
    <row r="100" spans="1:10" ht="12.75" customHeight="1" x14ac:dyDescent="0.25">
      <c r="A100" s="189"/>
      <c r="B100" s="158" t="s">
        <v>132</v>
      </c>
      <c r="C100" s="159"/>
      <c r="D100" s="159"/>
      <c r="E100" s="160" t="s">
        <v>133</v>
      </c>
      <c r="F100" s="161">
        <v>6121</v>
      </c>
      <c r="G100" s="160" t="s">
        <v>134</v>
      </c>
      <c r="H100" s="40">
        <v>156</v>
      </c>
      <c r="I100" s="63">
        <v>-62</v>
      </c>
      <c r="J100" s="38">
        <v>94</v>
      </c>
    </row>
    <row r="101" spans="1:10" ht="12.75" customHeight="1" x14ac:dyDescent="0.25">
      <c r="A101" s="189"/>
      <c r="B101" s="158" t="s">
        <v>135</v>
      </c>
      <c r="C101" s="159"/>
      <c r="D101" s="159"/>
      <c r="E101" s="160" t="s">
        <v>136</v>
      </c>
      <c r="F101" s="161">
        <v>6121</v>
      </c>
      <c r="G101" s="160" t="s">
        <v>137</v>
      </c>
      <c r="H101" s="40">
        <v>300</v>
      </c>
      <c r="I101" s="63">
        <v>-182</v>
      </c>
      <c r="J101" s="38">
        <v>118</v>
      </c>
    </row>
    <row r="102" spans="1:10" ht="12.75" customHeight="1" x14ac:dyDescent="0.25">
      <c r="A102" s="189"/>
      <c r="B102" s="158" t="s">
        <v>138</v>
      </c>
      <c r="C102" s="159"/>
      <c r="D102" s="159"/>
      <c r="E102" s="160" t="s">
        <v>117</v>
      </c>
      <c r="F102" s="161">
        <v>6121</v>
      </c>
      <c r="G102" s="160" t="s">
        <v>139</v>
      </c>
      <c r="H102" s="40">
        <v>190</v>
      </c>
      <c r="I102" s="63">
        <v>-2</v>
      </c>
      <c r="J102" s="38">
        <v>188</v>
      </c>
    </row>
    <row r="103" spans="1:10" ht="12.75" customHeight="1" x14ac:dyDescent="0.25">
      <c r="A103" s="189"/>
      <c r="B103" s="152" t="s">
        <v>140</v>
      </c>
      <c r="C103" s="159"/>
      <c r="D103" s="159"/>
      <c r="E103" s="85" t="s">
        <v>141</v>
      </c>
      <c r="F103" s="84">
        <v>6122</v>
      </c>
      <c r="G103" s="85" t="s">
        <v>142</v>
      </c>
      <c r="H103" s="40">
        <v>173</v>
      </c>
      <c r="I103" s="63">
        <v>-173</v>
      </c>
      <c r="J103" s="38">
        <v>0</v>
      </c>
    </row>
    <row r="104" spans="1:10" ht="12.75" customHeight="1" x14ac:dyDescent="0.25">
      <c r="A104" s="189"/>
      <c r="B104" s="158" t="s">
        <v>143</v>
      </c>
      <c r="C104" s="159"/>
      <c r="D104" s="159"/>
      <c r="E104" s="160" t="s">
        <v>120</v>
      </c>
      <c r="F104" s="161">
        <v>6121</v>
      </c>
      <c r="G104" s="160" t="s">
        <v>144</v>
      </c>
      <c r="H104" s="40">
        <v>135</v>
      </c>
      <c r="I104" s="63">
        <v>-3</v>
      </c>
      <c r="J104" s="38">
        <v>132</v>
      </c>
    </row>
    <row r="105" spans="1:10" ht="12.75" customHeight="1" x14ac:dyDescent="0.25">
      <c r="A105" s="189"/>
      <c r="B105" s="158" t="s">
        <v>145</v>
      </c>
      <c r="C105" s="159"/>
      <c r="D105" s="159"/>
      <c r="E105" s="160" t="s">
        <v>146</v>
      </c>
      <c r="F105" s="161">
        <v>6121</v>
      </c>
      <c r="G105" s="160" t="s">
        <v>147</v>
      </c>
      <c r="H105" s="40">
        <v>50</v>
      </c>
      <c r="I105" s="63">
        <v>-50</v>
      </c>
      <c r="J105" s="38">
        <v>0</v>
      </c>
    </row>
    <row r="106" spans="1:10" ht="12.75" customHeight="1" x14ac:dyDescent="0.25">
      <c r="A106" s="189"/>
      <c r="B106" s="158" t="s">
        <v>148</v>
      </c>
      <c r="C106" s="159"/>
      <c r="D106" s="159"/>
      <c r="E106" s="160" t="s">
        <v>149</v>
      </c>
      <c r="F106" s="161">
        <v>6121</v>
      </c>
      <c r="G106" s="160" t="s">
        <v>150</v>
      </c>
      <c r="H106" s="40">
        <v>290</v>
      </c>
      <c r="I106" s="63">
        <v>-3</v>
      </c>
      <c r="J106" s="38">
        <v>287</v>
      </c>
    </row>
    <row r="107" spans="1:10" ht="12.75" customHeight="1" x14ac:dyDescent="0.25">
      <c r="A107" s="189"/>
      <c r="B107" s="152" t="s">
        <v>151</v>
      </c>
      <c r="C107" s="159"/>
      <c r="D107" s="159"/>
      <c r="E107" s="160" t="s">
        <v>117</v>
      </c>
      <c r="F107" s="161">
        <v>6121</v>
      </c>
      <c r="G107" s="160" t="s">
        <v>152</v>
      </c>
      <c r="H107" s="40">
        <v>190</v>
      </c>
      <c r="I107" s="63">
        <v>-49</v>
      </c>
      <c r="J107" s="38">
        <v>141</v>
      </c>
    </row>
    <row r="108" spans="1:10" ht="12.75" customHeight="1" x14ac:dyDescent="0.25">
      <c r="A108" s="189"/>
      <c r="B108" s="152" t="s">
        <v>153</v>
      </c>
      <c r="C108" s="159"/>
      <c r="D108" s="159"/>
      <c r="E108" s="160" t="s">
        <v>154</v>
      </c>
      <c r="F108" s="161">
        <v>6121</v>
      </c>
      <c r="G108" s="160" t="s">
        <v>155</v>
      </c>
      <c r="H108" s="40">
        <v>498</v>
      </c>
      <c r="I108" s="63">
        <v>-46</v>
      </c>
      <c r="J108" s="38">
        <v>452</v>
      </c>
    </row>
    <row r="109" spans="1:10" ht="12.75" customHeight="1" x14ac:dyDescent="0.25">
      <c r="A109" s="189"/>
      <c r="B109" s="91" t="s">
        <v>140</v>
      </c>
      <c r="C109" s="73" t="s">
        <v>35</v>
      </c>
      <c r="D109" s="155"/>
      <c r="E109" s="157" t="s">
        <v>141</v>
      </c>
      <c r="F109" s="156">
        <v>6121</v>
      </c>
      <c r="G109" s="157" t="s">
        <v>142</v>
      </c>
      <c r="H109" s="76">
        <v>0</v>
      </c>
      <c r="I109" s="99">
        <v>70</v>
      </c>
      <c r="J109" s="81">
        <v>70</v>
      </c>
    </row>
    <row r="110" spans="1:10" ht="12.75" customHeight="1" x14ac:dyDescent="0.25">
      <c r="A110" s="189"/>
      <c r="B110" s="152" t="s">
        <v>178</v>
      </c>
      <c r="C110" s="159"/>
      <c r="D110" s="159"/>
      <c r="E110" s="85" t="s">
        <v>128</v>
      </c>
      <c r="F110" s="84">
        <v>6121</v>
      </c>
      <c r="G110" s="85" t="s">
        <v>162</v>
      </c>
      <c r="H110" s="40">
        <v>6429</v>
      </c>
      <c r="I110" s="63">
        <v>30</v>
      </c>
      <c r="J110" s="38">
        <v>6459</v>
      </c>
    </row>
    <row r="111" spans="1:10" ht="12.75" customHeight="1" x14ac:dyDescent="0.25">
      <c r="A111" s="189"/>
      <c r="B111" s="152" t="s">
        <v>163</v>
      </c>
      <c r="C111" s="159"/>
      <c r="D111" s="159"/>
      <c r="E111" s="85" t="s">
        <v>164</v>
      </c>
      <c r="F111" s="84">
        <v>6121</v>
      </c>
      <c r="G111" s="85" t="s">
        <v>165</v>
      </c>
      <c r="H111" s="40">
        <v>12300</v>
      </c>
      <c r="I111" s="63">
        <v>599</v>
      </c>
      <c r="J111" s="38">
        <v>12899</v>
      </c>
    </row>
    <row r="112" spans="1:10" ht="12.75" customHeight="1" x14ac:dyDescent="0.25">
      <c r="A112" s="189"/>
      <c r="B112" s="152" t="s">
        <v>166</v>
      </c>
      <c r="C112" s="159"/>
      <c r="D112" s="159"/>
      <c r="E112" s="85" t="s">
        <v>133</v>
      </c>
      <c r="F112" s="84">
        <v>6121</v>
      </c>
      <c r="G112" s="85" t="s">
        <v>167</v>
      </c>
      <c r="H112" s="40">
        <v>12900</v>
      </c>
      <c r="I112" s="63">
        <v>1069.5</v>
      </c>
      <c r="J112" s="38">
        <v>13969.5</v>
      </c>
    </row>
    <row r="113" spans="1:10" ht="12.75" customHeight="1" x14ac:dyDescent="0.25">
      <c r="A113" s="189"/>
      <c r="B113" s="158" t="s">
        <v>168</v>
      </c>
      <c r="C113" s="159"/>
      <c r="D113" s="159"/>
      <c r="E113" s="160" t="s">
        <v>136</v>
      </c>
      <c r="F113" s="161">
        <v>6121</v>
      </c>
      <c r="G113" s="160" t="s">
        <v>169</v>
      </c>
      <c r="H113" s="40">
        <v>200</v>
      </c>
      <c r="I113" s="63">
        <v>-200</v>
      </c>
      <c r="J113" s="38">
        <v>0</v>
      </c>
    </row>
    <row r="114" spans="1:10" ht="12.75" customHeight="1" x14ac:dyDescent="0.25">
      <c r="A114" s="189"/>
      <c r="B114" s="158" t="s">
        <v>170</v>
      </c>
      <c r="C114" s="159"/>
      <c r="D114" s="159"/>
      <c r="E114" s="160" t="s">
        <v>120</v>
      </c>
      <c r="F114" s="161">
        <v>6121</v>
      </c>
      <c r="G114" s="160" t="s">
        <v>171</v>
      </c>
      <c r="H114" s="40">
        <v>200</v>
      </c>
      <c r="I114" s="63">
        <v>-193.5</v>
      </c>
      <c r="J114" s="38">
        <v>6.5</v>
      </c>
    </row>
    <row r="115" spans="1:10" ht="12.75" customHeight="1" x14ac:dyDescent="0.25">
      <c r="A115" s="189"/>
      <c r="B115" s="158" t="s">
        <v>172</v>
      </c>
      <c r="C115" s="159"/>
      <c r="D115" s="159"/>
      <c r="E115" s="160" t="s">
        <v>173</v>
      </c>
      <c r="F115" s="161">
        <v>6121</v>
      </c>
      <c r="G115" s="160" t="s">
        <v>174</v>
      </c>
      <c r="H115" s="40">
        <v>500</v>
      </c>
      <c r="I115" s="63">
        <v>3.5</v>
      </c>
      <c r="J115" s="38">
        <v>503.5</v>
      </c>
    </row>
    <row r="116" spans="1:10" ht="12.75" customHeight="1" x14ac:dyDescent="0.25">
      <c r="A116" s="189"/>
      <c r="B116" s="158" t="s">
        <v>175</v>
      </c>
      <c r="C116" s="159"/>
      <c r="D116" s="159"/>
      <c r="E116" s="160" t="s">
        <v>176</v>
      </c>
      <c r="F116" s="161">
        <v>6121</v>
      </c>
      <c r="G116" s="160" t="s">
        <v>177</v>
      </c>
      <c r="H116" s="40">
        <v>1400</v>
      </c>
      <c r="I116" s="63">
        <v>390</v>
      </c>
      <c r="J116" s="38">
        <v>1790</v>
      </c>
    </row>
    <row r="117" spans="1:10" ht="12.75" customHeight="1" x14ac:dyDescent="0.25">
      <c r="A117" s="189"/>
      <c r="B117" s="158" t="s">
        <v>179</v>
      </c>
      <c r="C117" s="159"/>
      <c r="D117" s="159"/>
      <c r="E117" s="160" t="s">
        <v>149</v>
      </c>
      <c r="F117" s="161">
        <v>6121</v>
      </c>
      <c r="G117" s="160" t="s">
        <v>180</v>
      </c>
      <c r="H117" s="40">
        <v>730</v>
      </c>
      <c r="I117" s="63">
        <v>-4</v>
      </c>
      <c r="J117" s="38">
        <v>726</v>
      </c>
    </row>
    <row r="118" spans="1:10" ht="12.75" customHeight="1" x14ac:dyDescent="0.25">
      <c r="A118" s="189"/>
      <c r="B118" s="152" t="s">
        <v>181</v>
      </c>
      <c r="C118" s="159"/>
      <c r="D118" s="159"/>
      <c r="E118" s="160" t="s">
        <v>120</v>
      </c>
      <c r="F118" s="161">
        <v>6121</v>
      </c>
      <c r="G118" s="160" t="s">
        <v>182</v>
      </c>
      <c r="H118" s="40">
        <v>121</v>
      </c>
      <c r="I118" s="63">
        <v>-1</v>
      </c>
      <c r="J118" s="38">
        <v>120</v>
      </c>
    </row>
    <row r="119" spans="1:10" ht="12.75" customHeight="1" x14ac:dyDescent="0.25">
      <c r="A119" s="189"/>
      <c r="B119" s="158" t="s">
        <v>185</v>
      </c>
      <c r="C119" s="159"/>
      <c r="D119" s="159"/>
      <c r="E119" s="160" t="s">
        <v>149</v>
      </c>
      <c r="F119" s="161">
        <v>6121</v>
      </c>
      <c r="G119" s="160" t="s">
        <v>186</v>
      </c>
      <c r="H119" s="40">
        <v>6044</v>
      </c>
      <c r="I119" s="63">
        <v>26</v>
      </c>
      <c r="J119" s="38">
        <v>6070</v>
      </c>
    </row>
    <row r="120" spans="1:10" ht="12.75" customHeight="1" x14ac:dyDescent="0.25">
      <c r="A120" s="189"/>
      <c r="B120" s="152" t="s">
        <v>187</v>
      </c>
      <c r="C120" s="159"/>
      <c r="D120" s="159"/>
      <c r="E120" s="85" t="s">
        <v>136</v>
      </c>
      <c r="F120" s="84">
        <v>6121</v>
      </c>
      <c r="G120" s="85" t="s">
        <v>188</v>
      </c>
      <c r="H120" s="40">
        <v>600</v>
      </c>
      <c r="I120" s="63">
        <v>-420.5</v>
      </c>
      <c r="J120" s="38">
        <v>179.5</v>
      </c>
    </row>
    <row r="121" spans="1:10" ht="12.75" customHeight="1" x14ac:dyDescent="0.25">
      <c r="A121" s="189"/>
      <c r="B121" s="152" t="s">
        <v>189</v>
      </c>
      <c r="C121" s="159"/>
      <c r="D121" s="159"/>
      <c r="E121" s="85" t="s">
        <v>136</v>
      </c>
      <c r="F121" s="84">
        <v>6121</v>
      </c>
      <c r="G121" s="85" t="s">
        <v>190</v>
      </c>
      <c r="H121" s="40">
        <v>457.5</v>
      </c>
      <c r="I121" s="63">
        <v>-93.5</v>
      </c>
      <c r="J121" s="38">
        <v>364</v>
      </c>
    </row>
    <row r="122" spans="1:10" ht="12.75" customHeight="1" x14ac:dyDescent="0.25">
      <c r="A122" s="189"/>
      <c r="B122" s="152" t="s">
        <v>191</v>
      </c>
      <c r="C122" s="159"/>
      <c r="D122" s="159"/>
      <c r="E122" s="85" t="s">
        <v>192</v>
      </c>
      <c r="F122" s="84">
        <v>6121</v>
      </c>
      <c r="G122" s="85" t="s">
        <v>193</v>
      </c>
      <c r="H122" s="40">
        <v>12862</v>
      </c>
      <c r="I122" s="63">
        <v>-50</v>
      </c>
      <c r="J122" s="38">
        <v>12812</v>
      </c>
    </row>
    <row r="123" spans="1:10" ht="12.75" customHeight="1" x14ac:dyDescent="0.25">
      <c r="A123" s="189"/>
      <c r="B123" s="152" t="s">
        <v>194</v>
      </c>
      <c r="C123" s="159"/>
      <c r="D123" s="159"/>
      <c r="E123" s="160" t="s">
        <v>120</v>
      </c>
      <c r="F123" s="161">
        <v>6121</v>
      </c>
      <c r="G123" s="160" t="s">
        <v>195</v>
      </c>
      <c r="H123" s="40">
        <v>200</v>
      </c>
      <c r="I123" s="63">
        <v>-12</v>
      </c>
      <c r="J123" s="38">
        <v>188</v>
      </c>
    </row>
    <row r="124" spans="1:10" ht="12.75" customHeight="1" x14ac:dyDescent="0.25">
      <c r="A124" s="189"/>
      <c r="B124" s="152" t="s">
        <v>196</v>
      </c>
      <c r="C124" s="159"/>
      <c r="D124" s="159"/>
      <c r="E124" s="160" t="s">
        <v>128</v>
      </c>
      <c r="F124" s="161">
        <v>6121</v>
      </c>
      <c r="G124" s="160" t="s">
        <v>197</v>
      </c>
      <c r="H124" s="40">
        <v>170</v>
      </c>
      <c r="I124" s="63">
        <v>-2</v>
      </c>
      <c r="J124" s="38">
        <v>168</v>
      </c>
    </row>
    <row r="125" spans="1:10" ht="12.75" customHeight="1" x14ac:dyDescent="0.25">
      <c r="A125" s="189"/>
      <c r="B125" s="152" t="s">
        <v>198</v>
      </c>
      <c r="C125" s="159"/>
      <c r="D125" s="159"/>
      <c r="E125" s="85" t="s">
        <v>199</v>
      </c>
      <c r="F125" s="84">
        <v>6121</v>
      </c>
      <c r="G125" s="85" t="s">
        <v>200</v>
      </c>
      <c r="H125" s="40">
        <v>3</v>
      </c>
      <c r="I125" s="63">
        <v>-0.8</v>
      </c>
      <c r="J125" s="38">
        <v>2.2000000000000002</v>
      </c>
    </row>
    <row r="126" spans="1:10" ht="12.75" customHeight="1" x14ac:dyDescent="0.25">
      <c r="A126" s="189"/>
      <c r="B126" s="158" t="s">
        <v>203</v>
      </c>
      <c r="C126" s="159"/>
      <c r="D126" s="159"/>
      <c r="E126" s="160" t="s">
        <v>204</v>
      </c>
      <c r="F126" s="161">
        <v>6122</v>
      </c>
      <c r="G126" s="160" t="s">
        <v>205</v>
      </c>
      <c r="H126" s="40">
        <v>1278</v>
      </c>
      <c r="I126" s="63">
        <v>56</v>
      </c>
      <c r="J126" s="38">
        <v>1334</v>
      </c>
    </row>
    <row r="127" spans="1:10" ht="12.75" customHeight="1" x14ac:dyDescent="0.25">
      <c r="A127" s="189"/>
      <c r="B127" s="91" t="s">
        <v>208</v>
      </c>
      <c r="C127" s="73" t="s">
        <v>35</v>
      </c>
      <c r="D127" s="155"/>
      <c r="E127" s="157" t="s">
        <v>149</v>
      </c>
      <c r="F127" s="156">
        <v>6121</v>
      </c>
      <c r="G127" s="157" t="s">
        <v>209</v>
      </c>
      <c r="H127" s="76">
        <v>0</v>
      </c>
      <c r="I127" s="99">
        <v>22.5</v>
      </c>
      <c r="J127" s="81">
        <v>22.5</v>
      </c>
    </row>
    <row r="128" spans="1:10" ht="12.75" customHeight="1" x14ac:dyDescent="0.25">
      <c r="A128" s="189"/>
      <c r="B128" s="158" t="s">
        <v>210</v>
      </c>
      <c r="C128" s="159"/>
      <c r="D128" s="159"/>
      <c r="E128" s="160" t="s">
        <v>149</v>
      </c>
      <c r="F128" s="161">
        <v>6121</v>
      </c>
      <c r="G128" s="160" t="s">
        <v>211</v>
      </c>
      <c r="H128" s="40">
        <v>1400</v>
      </c>
      <c r="I128" s="63">
        <v>96.5</v>
      </c>
      <c r="J128" s="38">
        <v>1496.5</v>
      </c>
    </row>
    <row r="129" spans="1:11" ht="12.75" customHeight="1" x14ac:dyDescent="0.25">
      <c r="A129" s="189"/>
      <c r="B129" s="158" t="s">
        <v>212</v>
      </c>
      <c r="C129" s="159"/>
      <c r="D129" s="159"/>
      <c r="E129" s="160" t="s">
        <v>149</v>
      </c>
      <c r="F129" s="161">
        <v>6121</v>
      </c>
      <c r="G129" s="160" t="s">
        <v>213</v>
      </c>
      <c r="H129" s="40">
        <v>511</v>
      </c>
      <c r="I129" s="63">
        <v>66.2</v>
      </c>
      <c r="J129" s="38">
        <v>577.20000000000005</v>
      </c>
    </row>
    <row r="130" spans="1:11" ht="12.75" customHeight="1" x14ac:dyDescent="0.25">
      <c r="A130" s="189"/>
      <c r="B130" s="158" t="s">
        <v>214</v>
      </c>
      <c r="C130" s="159"/>
      <c r="D130" s="159"/>
      <c r="E130" s="160" t="s">
        <v>141</v>
      </c>
      <c r="F130" s="161">
        <v>6121</v>
      </c>
      <c r="G130" s="160" t="s">
        <v>215</v>
      </c>
      <c r="H130" s="40">
        <v>6732</v>
      </c>
      <c r="I130" s="63">
        <v>64.099999999999994</v>
      </c>
      <c r="J130" s="38">
        <v>6796.1</v>
      </c>
    </row>
    <row r="131" spans="1:11" ht="12.75" customHeight="1" x14ac:dyDescent="0.25">
      <c r="A131" s="189"/>
      <c r="B131" s="158" t="s">
        <v>216</v>
      </c>
      <c r="C131" s="159"/>
      <c r="D131" s="159"/>
      <c r="E131" s="160" t="s">
        <v>217</v>
      </c>
      <c r="F131" s="161">
        <v>6121</v>
      </c>
      <c r="G131" s="160" t="s">
        <v>218</v>
      </c>
      <c r="H131" s="40">
        <v>944</v>
      </c>
      <c r="I131" s="63">
        <v>50</v>
      </c>
      <c r="J131" s="38">
        <v>994</v>
      </c>
    </row>
    <row r="132" spans="1:11" ht="12.75" customHeight="1" x14ac:dyDescent="0.25">
      <c r="A132" s="189"/>
      <c r="B132" s="158" t="s">
        <v>219</v>
      </c>
      <c r="C132" s="159"/>
      <c r="D132" s="159"/>
      <c r="E132" s="160" t="s">
        <v>125</v>
      </c>
      <c r="F132" s="161">
        <v>6121</v>
      </c>
      <c r="G132" s="160" t="s">
        <v>220</v>
      </c>
      <c r="H132" s="40">
        <v>200</v>
      </c>
      <c r="I132" s="63">
        <v>50</v>
      </c>
      <c r="J132" s="38">
        <v>250</v>
      </c>
    </row>
    <row r="133" spans="1:11" ht="12.75" customHeight="1" x14ac:dyDescent="0.25">
      <c r="A133" s="189"/>
      <c r="B133" s="152" t="s">
        <v>221</v>
      </c>
      <c r="C133" s="159"/>
      <c r="D133" s="159"/>
      <c r="E133" s="160" t="s">
        <v>222</v>
      </c>
      <c r="F133" s="161">
        <v>6121</v>
      </c>
      <c r="G133" s="160" t="s">
        <v>223</v>
      </c>
      <c r="H133" s="40">
        <v>40</v>
      </c>
      <c r="I133" s="63">
        <v>29</v>
      </c>
      <c r="J133" s="38">
        <v>69</v>
      </c>
    </row>
    <row r="134" spans="1:11" ht="12.75" customHeight="1" x14ac:dyDescent="0.25">
      <c r="A134" s="189"/>
      <c r="B134" s="158" t="s">
        <v>224</v>
      </c>
      <c r="C134" s="159"/>
      <c r="D134" s="159"/>
      <c r="E134" s="160" t="s">
        <v>217</v>
      </c>
      <c r="F134" s="161">
        <v>6121</v>
      </c>
      <c r="G134" s="160" t="s">
        <v>225</v>
      </c>
      <c r="H134" s="40">
        <v>7930.4</v>
      </c>
      <c r="I134" s="63">
        <v>10.199999999999999</v>
      </c>
      <c r="J134" s="38">
        <v>7940.5999999999995</v>
      </c>
    </row>
    <row r="135" spans="1:11" ht="12.75" customHeight="1" x14ac:dyDescent="0.25">
      <c r="A135" s="189"/>
      <c r="B135" s="158" t="s">
        <v>226</v>
      </c>
      <c r="C135" s="159"/>
      <c r="D135" s="159"/>
      <c r="E135" s="160" t="s">
        <v>117</v>
      </c>
      <c r="F135" s="161">
        <v>6121</v>
      </c>
      <c r="G135" s="160" t="s">
        <v>46</v>
      </c>
      <c r="H135" s="40">
        <v>612.5</v>
      </c>
      <c r="I135" s="63">
        <v>8.3000000000000007</v>
      </c>
      <c r="J135" s="38">
        <v>620.79999999999995</v>
      </c>
    </row>
    <row r="136" spans="1:11" ht="12.75" customHeight="1" x14ac:dyDescent="0.25">
      <c r="A136" s="189"/>
      <c r="B136" s="158" t="s">
        <v>227</v>
      </c>
      <c r="C136" s="159"/>
      <c r="D136" s="159"/>
      <c r="E136" s="160" t="s">
        <v>117</v>
      </c>
      <c r="F136" s="161">
        <v>6121</v>
      </c>
      <c r="G136" s="160" t="s">
        <v>45</v>
      </c>
      <c r="H136" s="40">
        <v>547.29999999999995</v>
      </c>
      <c r="I136" s="63">
        <v>7.9</v>
      </c>
      <c r="J136" s="38">
        <v>555.19999999999993</v>
      </c>
    </row>
    <row r="137" spans="1:11" ht="12.75" customHeight="1" x14ac:dyDescent="0.25">
      <c r="A137" s="189"/>
      <c r="B137" s="158" t="s">
        <v>230</v>
      </c>
      <c r="C137" s="159"/>
      <c r="D137" s="159"/>
      <c r="E137" s="160" t="s">
        <v>117</v>
      </c>
      <c r="F137" s="161">
        <v>6121</v>
      </c>
      <c r="G137" s="160" t="s">
        <v>44</v>
      </c>
      <c r="H137" s="40">
        <v>383</v>
      </c>
      <c r="I137" s="63">
        <v>7.1</v>
      </c>
      <c r="J137" s="38">
        <v>390.1</v>
      </c>
    </row>
    <row r="138" spans="1:11" ht="12.75" customHeight="1" x14ac:dyDescent="0.25">
      <c r="A138" s="189"/>
      <c r="B138" s="158" t="s">
        <v>231</v>
      </c>
      <c r="C138" s="159"/>
      <c r="D138" s="159"/>
      <c r="E138" s="160" t="s">
        <v>192</v>
      </c>
      <c r="F138" s="161">
        <v>6121</v>
      </c>
      <c r="G138" s="160" t="s">
        <v>232</v>
      </c>
      <c r="H138" s="40">
        <v>101</v>
      </c>
      <c r="I138" s="63">
        <v>5</v>
      </c>
      <c r="J138" s="38">
        <v>106</v>
      </c>
    </row>
    <row r="139" spans="1:11" ht="12.75" customHeight="1" x14ac:dyDescent="0.25">
      <c r="A139" s="189"/>
      <c r="B139" s="158" t="s">
        <v>233</v>
      </c>
      <c r="C139" s="159"/>
      <c r="D139" s="159"/>
      <c r="E139" s="160" t="s">
        <v>117</v>
      </c>
      <c r="F139" s="161">
        <v>6121</v>
      </c>
      <c r="G139" s="160" t="s">
        <v>234</v>
      </c>
      <c r="H139" s="40">
        <v>685</v>
      </c>
      <c r="I139" s="63">
        <v>-125</v>
      </c>
      <c r="J139" s="38">
        <v>560</v>
      </c>
    </row>
    <row r="140" spans="1:11" ht="12.75" customHeight="1" x14ac:dyDescent="0.25">
      <c r="A140" s="189"/>
      <c r="B140" s="158" t="s">
        <v>235</v>
      </c>
      <c r="C140" s="159"/>
      <c r="D140" s="159"/>
      <c r="E140" s="160" t="s">
        <v>120</v>
      </c>
      <c r="F140" s="161">
        <v>6121</v>
      </c>
      <c r="G140" s="160" t="s">
        <v>236</v>
      </c>
      <c r="H140" s="40">
        <v>345</v>
      </c>
      <c r="I140" s="63">
        <v>-176</v>
      </c>
      <c r="J140" s="38">
        <v>169</v>
      </c>
    </row>
    <row r="141" spans="1:11" ht="12.75" customHeight="1" x14ac:dyDescent="0.25">
      <c r="A141" s="189"/>
      <c r="B141" s="158" t="s">
        <v>237</v>
      </c>
      <c r="C141" s="159"/>
      <c r="D141" s="159"/>
      <c r="E141" s="160" t="s">
        <v>238</v>
      </c>
      <c r="F141" s="161">
        <v>6127</v>
      </c>
      <c r="G141" s="160" t="s">
        <v>239</v>
      </c>
      <c r="H141" s="40">
        <v>1750</v>
      </c>
      <c r="I141" s="63">
        <v>301</v>
      </c>
      <c r="J141" s="38">
        <v>2051</v>
      </c>
    </row>
    <row r="142" spans="1:11" ht="12.75" customHeight="1" x14ac:dyDescent="0.25">
      <c r="A142" s="189"/>
      <c r="B142" s="152" t="s">
        <v>241</v>
      </c>
      <c r="C142" s="159"/>
      <c r="D142" s="159"/>
      <c r="E142" s="84">
        <v>3113</v>
      </c>
      <c r="F142" s="84">
        <v>6122</v>
      </c>
      <c r="G142" s="85" t="s">
        <v>242</v>
      </c>
      <c r="H142" s="40">
        <v>500</v>
      </c>
      <c r="I142" s="63">
        <v>100</v>
      </c>
      <c r="J142" s="38">
        <v>600</v>
      </c>
    </row>
    <row r="143" spans="1:11" ht="12.75" customHeight="1" x14ac:dyDescent="0.25">
      <c r="A143" s="189"/>
      <c r="B143" s="91" t="s">
        <v>243</v>
      </c>
      <c r="C143" s="73" t="s">
        <v>35</v>
      </c>
      <c r="D143" s="155"/>
      <c r="E143" s="156">
        <v>3639</v>
      </c>
      <c r="F143" s="156">
        <v>6121</v>
      </c>
      <c r="G143" s="157" t="s">
        <v>244</v>
      </c>
      <c r="H143" s="76">
        <v>0</v>
      </c>
      <c r="I143" s="99">
        <v>5</v>
      </c>
      <c r="J143" s="81">
        <v>5</v>
      </c>
      <c r="K143" s="55"/>
    </row>
    <row r="144" spans="1:11" ht="12.75" customHeight="1" x14ac:dyDescent="0.25">
      <c r="A144" s="19"/>
      <c r="B144" s="46"/>
      <c r="C144" s="67"/>
      <c r="D144" s="67"/>
      <c r="E144" s="193" t="s">
        <v>21</v>
      </c>
      <c r="F144" s="193"/>
      <c r="G144" s="193"/>
      <c r="H144" s="72">
        <f>SUM(H91:H143)</f>
        <v>88259.199999999997</v>
      </c>
      <c r="I144" s="72">
        <f>SUM(I91:I143)</f>
        <v>140.5</v>
      </c>
      <c r="J144" s="72">
        <f>SUM(J91:J143)</f>
        <v>88399.700000000012</v>
      </c>
    </row>
    <row r="145" spans="1:10" ht="12.75" customHeight="1" x14ac:dyDescent="0.25">
      <c r="A145" s="16" t="s">
        <v>30</v>
      </c>
      <c r="B145" s="18"/>
      <c r="C145" s="19"/>
      <c r="D145" s="19"/>
      <c r="E145" s="23"/>
      <c r="F145" s="23"/>
      <c r="G145" s="23"/>
      <c r="H145" s="24"/>
      <c r="I145" s="25"/>
      <c r="J145" s="24"/>
    </row>
    <row r="146" spans="1:10" ht="12.75" customHeight="1" x14ac:dyDescent="0.25">
      <c r="A146" s="83" t="s">
        <v>13</v>
      </c>
      <c r="B146" s="34"/>
      <c r="C146" s="4"/>
      <c r="D146" s="4"/>
      <c r="E146" s="9"/>
      <c r="F146" s="9"/>
      <c r="G146" s="9"/>
      <c r="H146" s="6">
        <v>0</v>
      </c>
      <c r="I146" s="5">
        <v>0</v>
      </c>
      <c r="J146" s="6">
        <f>H146+I146</f>
        <v>0</v>
      </c>
    </row>
    <row r="147" spans="1:10" ht="12.75" customHeight="1" x14ac:dyDescent="0.25">
      <c r="A147" s="19"/>
      <c r="B147" s="18"/>
      <c r="C147" s="19"/>
      <c r="D147" s="19"/>
      <c r="E147" s="194" t="s">
        <v>31</v>
      </c>
      <c r="F147" s="195"/>
      <c r="G147" s="196"/>
      <c r="H147" s="26">
        <v>0</v>
      </c>
      <c r="I147" s="5">
        <f>SUM(I146:I146)</f>
        <v>0</v>
      </c>
      <c r="J147" s="27">
        <v>0</v>
      </c>
    </row>
    <row r="148" spans="1:10" ht="8.25" customHeight="1" x14ac:dyDescent="0.25">
      <c r="A148" s="19"/>
      <c r="B148" s="18"/>
      <c r="C148" s="19"/>
      <c r="D148" s="19"/>
      <c r="E148" s="21"/>
      <c r="F148" s="21"/>
      <c r="G148" s="28"/>
      <c r="H148" s="26"/>
      <c r="I148" s="29"/>
      <c r="J148" s="24"/>
    </row>
    <row r="149" spans="1:10" ht="12.75" customHeight="1" x14ac:dyDescent="0.25">
      <c r="A149" s="7"/>
      <c r="B149" s="56" t="s">
        <v>29</v>
      </c>
      <c r="C149" s="19"/>
      <c r="D149" s="19"/>
      <c r="E149" s="197" t="s">
        <v>14</v>
      </c>
      <c r="F149" s="198"/>
      <c r="G149" s="198"/>
      <c r="H149" s="199"/>
      <c r="I149" s="8">
        <f>I35</f>
        <v>4064.8999999999996</v>
      </c>
      <c r="J149" s="30"/>
    </row>
    <row r="150" spans="1:10" ht="12.75" customHeight="1" x14ac:dyDescent="0.25">
      <c r="A150" s="7"/>
      <c r="B150" s="21"/>
      <c r="C150" s="19"/>
      <c r="D150" s="19"/>
      <c r="E150" s="197" t="s">
        <v>22</v>
      </c>
      <c r="F150" s="198"/>
      <c r="G150" s="198"/>
      <c r="H150" s="199"/>
      <c r="I150" s="8">
        <f>I89+I36</f>
        <v>3034.4</v>
      </c>
      <c r="J150" s="17"/>
    </row>
    <row r="151" spans="1:10" ht="12.75" customHeight="1" x14ac:dyDescent="0.25">
      <c r="A151" s="7"/>
      <c r="B151" s="21"/>
      <c r="C151" s="19"/>
      <c r="D151" s="19"/>
      <c r="E151" s="197" t="s">
        <v>23</v>
      </c>
      <c r="F151" s="198"/>
      <c r="G151" s="198"/>
      <c r="H151" s="199"/>
      <c r="I151" s="8">
        <f>I144+I37</f>
        <v>1030.5</v>
      </c>
      <c r="J151" s="31"/>
    </row>
    <row r="152" spans="1:10" ht="12.95" customHeight="1" x14ac:dyDescent="0.25">
      <c r="A152" s="7"/>
      <c r="B152" s="21"/>
      <c r="C152" s="19"/>
      <c r="D152" s="19"/>
      <c r="E152" s="197" t="s">
        <v>24</v>
      </c>
      <c r="F152" s="198"/>
      <c r="G152" s="198"/>
      <c r="H152" s="199"/>
      <c r="I152" s="8">
        <f>I150+I151</f>
        <v>4064.9</v>
      </c>
      <c r="J152" s="31"/>
    </row>
    <row r="153" spans="1:10" ht="12.95" customHeight="1" x14ac:dyDescent="0.25">
      <c r="A153" s="7"/>
      <c r="B153" s="21"/>
      <c r="C153" s="19"/>
      <c r="D153" s="19"/>
      <c r="E153" s="190" t="s">
        <v>25</v>
      </c>
      <c r="F153" s="191"/>
      <c r="G153" s="191"/>
      <c r="H153" s="192"/>
      <c r="I153" s="39">
        <f>I149-I152</f>
        <v>0</v>
      </c>
      <c r="J153" s="43"/>
    </row>
    <row r="154" spans="1:10" ht="12.95" customHeight="1" x14ac:dyDescent="0.25">
      <c r="A154" s="7"/>
      <c r="B154" s="21"/>
      <c r="C154" s="19"/>
      <c r="D154" s="19"/>
      <c r="E154" s="190" t="s">
        <v>26</v>
      </c>
      <c r="F154" s="191"/>
      <c r="G154" s="191"/>
      <c r="H154" s="192"/>
      <c r="I154" s="39">
        <f>I147</f>
        <v>0</v>
      </c>
      <c r="J154" s="43"/>
    </row>
    <row r="155" spans="1:10" ht="15" customHeight="1" x14ac:dyDescent="0.25">
      <c r="A155" s="7"/>
      <c r="B155" s="57"/>
      <c r="C155" s="32"/>
      <c r="D155" s="32"/>
      <c r="E155" s="44"/>
      <c r="F155" s="45"/>
      <c r="G155" s="46"/>
      <c r="H155" s="58">
        <v>44538</v>
      </c>
      <c r="I155" s="59"/>
      <c r="J155" s="60">
        <v>44552</v>
      </c>
    </row>
    <row r="156" spans="1:10" ht="12.95" customHeight="1" x14ac:dyDescent="0.25">
      <c r="A156" s="7"/>
      <c r="B156" s="56" t="s">
        <v>33</v>
      </c>
      <c r="C156" s="19"/>
      <c r="D156" s="19"/>
      <c r="E156" s="47" t="s">
        <v>27</v>
      </c>
      <c r="F156" s="48"/>
      <c r="G156" s="49"/>
      <c r="H156" s="39">
        <v>475640.85</v>
      </c>
      <c r="I156" s="39">
        <f>I149</f>
        <v>4064.8999999999996</v>
      </c>
      <c r="J156" s="39">
        <f>H156+I156</f>
        <v>479705.75</v>
      </c>
    </row>
    <row r="157" spans="1:10" ht="12.95" customHeight="1" x14ac:dyDescent="0.25">
      <c r="A157" s="7"/>
      <c r="B157" s="18"/>
      <c r="C157" s="19"/>
      <c r="D157" s="19"/>
      <c r="E157" s="50" t="s">
        <v>22</v>
      </c>
      <c r="F157" s="51"/>
      <c r="G157" s="37"/>
      <c r="H157" s="38">
        <v>421423.46</v>
      </c>
      <c r="I157" s="39">
        <f>I89+I36</f>
        <v>3034.4</v>
      </c>
      <c r="J157" s="38">
        <f>H157+I157</f>
        <v>424457.86000000004</v>
      </c>
    </row>
    <row r="158" spans="1:10" ht="12.95" customHeight="1" x14ac:dyDescent="0.25">
      <c r="A158" s="7"/>
      <c r="B158" s="18"/>
      <c r="C158" s="19"/>
      <c r="D158" s="19"/>
      <c r="E158" s="52" t="s">
        <v>23</v>
      </c>
      <c r="F158" s="46"/>
      <c r="G158" s="53"/>
      <c r="H158" s="38">
        <v>105164.8</v>
      </c>
      <c r="I158" s="39">
        <f>I144+I37</f>
        <v>1030.5</v>
      </c>
      <c r="J158" s="38">
        <f>H158+I158</f>
        <v>106195.3</v>
      </c>
    </row>
    <row r="159" spans="1:10" ht="12.95" customHeight="1" x14ac:dyDescent="0.25">
      <c r="A159" s="7"/>
      <c r="C159" s="32"/>
      <c r="D159" s="32"/>
      <c r="E159" s="54" t="s">
        <v>34</v>
      </c>
      <c r="F159" s="51"/>
      <c r="G159" s="37"/>
      <c r="H159" s="39">
        <f>SUM(H157:H158)</f>
        <v>526588.26</v>
      </c>
      <c r="I159" s="39">
        <f>SUM(I157:I158)</f>
        <v>4064.9</v>
      </c>
      <c r="J159" s="39">
        <f>SUM(J157:J158)</f>
        <v>530653.16</v>
      </c>
    </row>
    <row r="160" spans="1:10" ht="12.95" customHeight="1" x14ac:dyDescent="0.25">
      <c r="A160" s="7"/>
      <c r="B160" s="7"/>
      <c r="C160" s="32"/>
      <c r="D160" s="32"/>
      <c r="E160" s="52" t="s">
        <v>17</v>
      </c>
      <c r="F160" s="46"/>
      <c r="G160" s="53"/>
      <c r="H160" s="38">
        <f>H156-H159</f>
        <v>-50947.410000000033</v>
      </c>
      <c r="I160" s="39">
        <f>I156-I159</f>
        <v>0</v>
      </c>
      <c r="J160" s="38">
        <f>J156-J159</f>
        <v>-50947.410000000033</v>
      </c>
    </row>
    <row r="161" spans="1:10" ht="12.95" customHeight="1" x14ac:dyDescent="0.25">
      <c r="A161" s="7"/>
      <c r="B161" s="33" t="s">
        <v>246</v>
      </c>
      <c r="C161" s="32"/>
      <c r="D161" s="32"/>
      <c r="E161" s="54" t="s">
        <v>28</v>
      </c>
      <c r="F161" s="51"/>
      <c r="G161" s="37"/>
      <c r="H161" s="39">
        <v>50947.41</v>
      </c>
      <c r="I161" s="39">
        <f>I154</f>
        <v>0</v>
      </c>
      <c r="J161" s="39">
        <f>H161+I161</f>
        <v>50947.41</v>
      </c>
    </row>
    <row r="162" spans="1:10" ht="12.95" customHeight="1" x14ac:dyDescent="0.25">
      <c r="E162" s="55"/>
      <c r="F162" s="55"/>
      <c r="G162" s="55"/>
      <c r="H162" s="55"/>
      <c r="I162" s="55"/>
      <c r="J162" s="55"/>
    </row>
    <row r="163" spans="1:10" ht="12.95" customHeight="1" x14ac:dyDescent="0.25">
      <c r="C163" s="13"/>
      <c r="E163" s="55"/>
      <c r="F163" s="55"/>
      <c r="G163" s="55"/>
      <c r="H163" s="55"/>
      <c r="I163" s="55"/>
      <c r="J163" s="55"/>
    </row>
    <row r="164" spans="1:10" ht="12.95" customHeight="1" x14ac:dyDescent="0.25">
      <c r="C164" s="13"/>
    </row>
    <row r="165" spans="1:10" ht="12.95" customHeight="1" x14ac:dyDescent="0.25">
      <c r="C165" s="13"/>
    </row>
    <row r="166" spans="1:10" ht="12.95" customHeight="1" x14ac:dyDescent="0.25">
      <c r="C166" s="13"/>
    </row>
    <row r="167" spans="1:10" ht="12.95" customHeight="1" x14ac:dyDescent="0.25">
      <c r="C167" s="13"/>
    </row>
    <row r="168" spans="1:10" ht="12.95" customHeight="1" x14ac:dyDescent="0.25">
      <c r="C168" s="13"/>
    </row>
    <row r="169" spans="1:10" ht="12.95" customHeight="1" x14ac:dyDescent="0.25">
      <c r="C169" s="13"/>
    </row>
    <row r="170" spans="1:10" ht="12.95" customHeight="1" x14ac:dyDescent="0.25">
      <c r="C170" s="13"/>
    </row>
    <row r="171" spans="1:10" ht="12.95" customHeight="1" x14ac:dyDescent="0.25">
      <c r="C171" s="13"/>
    </row>
    <row r="172" spans="1:10" ht="12.95" customHeight="1" x14ac:dyDescent="0.25">
      <c r="C172" s="13"/>
    </row>
    <row r="173" spans="1:10" ht="12.95" customHeight="1" x14ac:dyDescent="0.25">
      <c r="C173" s="13"/>
    </row>
  </sheetData>
  <mergeCells count="34">
    <mergeCell ref="A54:A56"/>
    <mergeCell ref="A57:A58"/>
    <mergeCell ref="A72:A79"/>
    <mergeCell ref="E153:H153"/>
    <mergeCell ref="E89:G89"/>
    <mergeCell ref="A65:A71"/>
    <mergeCell ref="A91:A92"/>
    <mergeCell ref="A80:A88"/>
    <mergeCell ref="A59:A60"/>
    <mergeCell ref="A61:A64"/>
    <mergeCell ref="A93:A143"/>
    <mergeCell ref="E154:H154"/>
    <mergeCell ref="E144:G144"/>
    <mergeCell ref="E147:G147"/>
    <mergeCell ref="E149:H149"/>
    <mergeCell ref="E150:H150"/>
    <mergeCell ref="E151:H151"/>
    <mergeCell ref="E152:H152"/>
    <mergeCell ref="G2:G3"/>
    <mergeCell ref="A7:A12"/>
    <mergeCell ref="A40:A53"/>
    <mergeCell ref="B2:B3"/>
    <mergeCell ref="C2:C3"/>
    <mergeCell ref="E2:E3"/>
    <mergeCell ref="F2:F3"/>
    <mergeCell ref="E35:G35"/>
    <mergeCell ref="E36:G36"/>
    <mergeCell ref="E37:G37"/>
    <mergeCell ref="E38:G38"/>
    <mergeCell ref="A13:A16"/>
    <mergeCell ref="A5:A6"/>
    <mergeCell ref="A17:A22"/>
    <mergeCell ref="A33:A34"/>
    <mergeCell ref="A23:A32"/>
  </mergeCells>
  <conditionalFormatting sqref="C35:D37 B1:B2">
    <cfRule type="expression" dxfId="8" priority="4" stopIfTrue="1">
      <formula>#REF!="Z"</formula>
    </cfRule>
    <cfRule type="expression" dxfId="7" priority="5" stopIfTrue="1">
      <formula>#REF!="T"</formula>
    </cfRule>
    <cfRule type="expression" dxfId="6" priority="6" stopIfTrue="1">
      <formula>#REF!="Y"</formula>
    </cfRule>
  </conditionalFormatting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H1" sqref="H1"/>
    </sheetView>
  </sheetViews>
  <sheetFormatPr defaultRowHeight="15" x14ac:dyDescent="0.25"/>
  <cols>
    <col min="1" max="1" width="4" style="13" customWidth="1"/>
    <col min="2" max="2" width="63.28515625" style="13" customWidth="1"/>
    <col min="3" max="3" width="3" style="35" customWidth="1"/>
    <col min="4" max="4" width="8" style="13" customWidth="1"/>
    <col min="5" max="5" width="5.42578125" style="13" customWidth="1"/>
    <col min="6" max="6" width="7.7109375" style="13" customWidth="1"/>
    <col min="7" max="7" width="6.85546875" style="13" customWidth="1"/>
    <col min="8" max="8" width="10.5703125" style="13" customWidth="1"/>
    <col min="9" max="9" width="9" style="13" customWidth="1"/>
    <col min="10" max="10" width="10.28515625" style="13" customWidth="1"/>
    <col min="11" max="16384" width="9.140625" style="13"/>
  </cols>
  <sheetData>
    <row r="1" spans="1:10" ht="16.5" customHeight="1" x14ac:dyDescent="0.25">
      <c r="A1" s="10" t="s">
        <v>42</v>
      </c>
      <c r="B1" s="11"/>
      <c r="C1" s="204" t="s">
        <v>305</v>
      </c>
      <c r="D1" s="204"/>
      <c r="E1" s="204"/>
      <c r="F1" s="7"/>
      <c r="G1" s="7"/>
      <c r="H1" s="11"/>
      <c r="I1" s="11"/>
      <c r="J1" s="10"/>
    </row>
    <row r="2" spans="1:10" ht="12.95" customHeight="1" x14ac:dyDescent="0.25">
      <c r="A2" s="162" t="s">
        <v>0</v>
      </c>
      <c r="B2" s="177" t="s">
        <v>1</v>
      </c>
      <c r="C2" s="177" t="s">
        <v>35</v>
      </c>
      <c r="D2" s="177" t="s">
        <v>301</v>
      </c>
      <c r="E2" s="177" t="s">
        <v>3</v>
      </c>
      <c r="F2" s="177" t="s">
        <v>4</v>
      </c>
      <c r="G2" s="177" t="s">
        <v>5</v>
      </c>
      <c r="H2" s="162" t="s">
        <v>6</v>
      </c>
      <c r="I2" s="162" t="s">
        <v>7</v>
      </c>
      <c r="J2" s="162" t="s">
        <v>8</v>
      </c>
    </row>
    <row r="3" spans="1:10" ht="11.25" customHeight="1" x14ac:dyDescent="0.25">
      <c r="A3" s="163" t="s">
        <v>9</v>
      </c>
      <c r="B3" s="178"/>
      <c r="C3" s="178"/>
      <c r="D3" s="178"/>
      <c r="E3" s="178"/>
      <c r="F3" s="178"/>
      <c r="G3" s="178"/>
      <c r="H3" s="163" t="s">
        <v>11</v>
      </c>
      <c r="I3" s="163" t="s">
        <v>43</v>
      </c>
      <c r="J3" s="163" t="s">
        <v>11</v>
      </c>
    </row>
    <row r="4" spans="1:10" ht="12.95" customHeight="1" x14ac:dyDescent="0.25">
      <c r="A4" s="14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 x14ac:dyDescent="0.25">
      <c r="A5" s="180" t="s">
        <v>13</v>
      </c>
      <c r="B5" s="79" t="s">
        <v>288</v>
      </c>
      <c r="C5" s="4"/>
      <c r="D5" s="165"/>
      <c r="E5" s="4"/>
      <c r="F5" s="165">
        <v>1121</v>
      </c>
      <c r="G5" s="165"/>
      <c r="H5" s="40">
        <v>50333.54</v>
      </c>
      <c r="I5" s="63">
        <v>1700</v>
      </c>
      <c r="J5" s="38">
        <f t="shared" ref="J5:J7" si="0">H5+I5</f>
        <v>52033.54</v>
      </c>
    </row>
    <row r="6" spans="1:10" ht="12.95" customHeight="1" x14ac:dyDescent="0.25">
      <c r="A6" s="181"/>
      <c r="B6" s="79" t="s">
        <v>289</v>
      </c>
      <c r="C6" s="4"/>
      <c r="D6" s="165"/>
      <c r="E6" s="4"/>
      <c r="F6" s="165">
        <v>1333</v>
      </c>
      <c r="G6" s="165"/>
      <c r="H6" s="40">
        <v>11273.13</v>
      </c>
      <c r="I6" s="63">
        <v>-1500</v>
      </c>
      <c r="J6" s="38">
        <f t="shared" si="0"/>
        <v>9773.1299999999992</v>
      </c>
    </row>
    <row r="7" spans="1:10" ht="12.95" customHeight="1" x14ac:dyDescent="0.25">
      <c r="A7" s="203"/>
      <c r="B7" s="79" t="s">
        <v>291</v>
      </c>
      <c r="C7" s="41"/>
      <c r="D7" s="36"/>
      <c r="E7" s="164">
        <v>6171</v>
      </c>
      <c r="F7" s="164">
        <v>5362</v>
      </c>
      <c r="G7" s="36" t="s">
        <v>290</v>
      </c>
      <c r="H7" s="40">
        <v>910</v>
      </c>
      <c r="I7" s="63">
        <v>200</v>
      </c>
      <c r="J7" s="38">
        <f t="shared" si="0"/>
        <v>1110</v>
      </c>
    </row>
    <row r="8" spans="1:10" ht="12.75" customHeight="1" x14ac:dyDescent="0.25">
      <c r="A8" s="15"/>
      <c r="B8" s="64"/>
      <c r="C8" s="62"/>
      <c r="D8" s="62"/>
      <c r="E8" s="184" t="s">
        <v>14</v>
      </c>
      <c r="F8" s="184"/>
      <c r="G8" s="184"/>
      <c r="H8" s="61">
        <f>H5+H6</f>
        <v>61606.67</v>
      </c>
      <c r="I8" s="61">
        <f t="shared" ref="I8:J8" si="1">I5+I6</f>
        <v>200</v>
      </c>
      <c r="J8" s="61">
        <f t="shared" si="1"/>
        <v>61806.67</v>
      </c>
    </row>
    <row r="9" spans="1:10" ht="12.75" customHeight="1" x14ac:dyDescent="0.25">
      <c r="A9" s="15"/>
      <c r="B9" s="65" t="s">
        <v>32</v>
      </c>
      <c r="C9" s="62"/>
      <c r="D9" s="62"/>
      <c r="E9" s="185" t="s">
        <v>15</v>
      </c>
      <c r="F9" s="185"/>
      <c r="G9" s="185"/>
      <c r="H9" s="61">
        <f>H7</f>
        <v>910</v>
      </c>
      <c r="I9" s="61">
        <f t="shared" ref="I9:J9" si="2">I7</f>
        <v>200</v>
      </c>
      <c r="J9" s="61">
        <f t="shared" si="2"/>
        <v>1110</v>
      </c>
    </row>
    <row r="10" spans="1:10" ht="12.75" customHeight="1" x14ac:dyDescent="0.25">
      <c r="A10" s="15"/>
      <c r="B10" s="66"/>
      <c r="C10" s="62"/>
      <c r="D10" s="62"/>
      <c r="E10" s="185" t="s">
        <v>16</v>
      </c>
      <c r="F10" s="185"/>
      <c r="G10" s="185"/>
      <c r="H10" s="61">
        <v>0</v>
      </c>
      <c r="I10" s="61">
        <v>0</v>
      </c>
      <c r="J10" s="61">
        <v>0</v>
      </c>
    </row>
    <row r="11" spans="1:10" ht="12.75" customHeight="1" x14ac:dyDescent="0.25">
      <c r="A11" s="17"/>
      <c r="B11" s="46"/>
      <c r="C11" s="67"/>
      <c r="D11" s="67"/>
      <c r="E11" s="185" t="s">
        <v>17</v>
      </c>
      <c r="F11" s="185"/>
      <c r="G11" s="185"/>
      <c r="H11" s="42">
        <f>H8-H9-H10</f>
        <v>60696.67</v>
      </c>
      <c r="I11" s="42">
        <f t="shared" ref="I11:J11" si="3">I8-I9-I10</f>
        <v>0</v>
      </c>
      <c r="J11" s="42">
        <f t="shared" si="3"/>
        <v>60696.67</v>
      </c>
    </row>
    <row r="12" spans="1:10" ht="12.75" customHeight="1" x14ac:dyDescent="0.25">
      <c r="A12" s="20" t="s">
        <v>18</v>
      </c>
      <c r="B12" s="46"/>
      <c r="C12" s="67"/>
      <c r="D12" s="67"/>
      <c r="E12" s="68"/>
      <c r="F12" s="46"/>
      <c r="G12" s="46"/>
      <c r="H12" s="69"/>
      <c r="I12" s="69"/>
      <c r="J12" s="70"/>
    </row>
    <row r="13" spans="1:10" ht="12.75" customHeight="1" x14ac:dyDescent="0.25">
      <c r="A13" s="180" t="s">
        <v>13</v>
      </c>
      <c r="B13" s="91" t="s">
        <v>282</v>
      </c>
      <c r="C13" s="167" t="s">
        <v>35</v>
      </c>
      <c r="D13" s="168"/>
      <c r="E13" s="75">
        <v>2219</v>
      </c>
      <c r="F13" s="75">
        <v>5137</v>
      </c>
      <c r="G13" s="74" t="s">
        <v>74</v>
      </c>
      <c r="H13" s="76">
        <v>0</v>
      </c>
      <c r="I13" s="99">
        <v>90</v>
      </c>
      <c r="J13" s="81">
        <f>H13+I13</f>
        <v>90</v>
      </c>
    </row>
    <row r="14" spans="1:10" ht="12.75" customHeight="1" x14ac:dyDescent="0.25">
      <c r="A14" s="181"/>
      <c r="B14" s="152" t="s">
        <v>292</v>
      </c>
      <c r="C14" s="169"/>
      <c r="D14" s="170"/>
      <c r="E14" s="166">
        <v>5521</v>
      </c>
      <c r="F14" s="166">
        <v>5171</v>
      </c>
      <c r="G14" s="36" t="s">
        <v>281</v>
      </c>
      <c r="H14" s="40">
        <v>190</v>
      </c>
      <c r="I14" s="63">
        <v>-30</v>
      </c>
      <c r="J14" s="38">
        <f t="shared" ref="J14:J15" si="4">H14+I14</f>
        <v>160</v>
      </c>
    </row>
    <row r="15" spans="1:10" ht="12.75" customHeight="1" x14ac:dyDescent="0.25">
      <c r="A15" s="203"/>
      <c r="B15" s="152" t="s">
        <v>280</v>
      </c>
      <c r="C15" s="169"/>
      <c r="D15" s="170"/>
      <c r="E15" s="166">
        <v>2212</v>
      </c>
      <c r="F15" s="166">
        <v>5169</v>
      </c>
      <c r="G15" s="36" t="s">
        <v>74</v>
      </c>
      <c r="H15" s="40">
        <v>5618.6</v>
      </c>
      <c r="I15" s="63">
        <v>30</v>
      </c>
      <c r="J15" s="38">
        <f t="shared" si="4"/>
        <v>5648.6</v>
      </c>
    </row>
    <row r="16" spans="1:10" ht="12.75" customHeight="1" x14ac:dyDescent="0.25">
      <c r="A16" s="180" t="s">
        <v>37</v>
      </c>
      <c r="B16" s="50" t="s">
        <v>293</v>
      </c>
      <c r="C16" s="169"/>
      <c r="D16" s="170"/>
      <c r="E16" s="166">
        <v>3412</v>
      </c>
      <c r="F16" s="166">
        <v>5154</v>
      </c>
      <c r="G16" s="36" t="s">
        <v>283</v>
      </c>
      <c r="H16" s="40">
        <v>255</v>
      </c>
      <c r="I16" s="40">
        <v>-20</v>
      </c>
      <c r="J16" s="38">
        <v>235</v>
      </c>
    </row>
    <row r="17" spans="1:10" ht="12.75" customHeight="1" x14ac:dyDescent="0.25">
      <c r="A17" s="181"/>
      <c r="B17" s="50" t="s">
        <v>294</v>
      </c>
      <c r="C17" s="169"/>
      <c r="D17" s="170"/>
      <c r="E17" s="166">
        <v>3412</v>
      </c>
      <c r="F17" s="166">
        <v>5171</v>
      </c>
      <c r="G17" s="36" t="s">
        <v>283</v>
      </c>
      <c r="H17" s="40">
        <v>530</v>
      </c>
      <c r="I17" s="40">
        <v>20</v>
      </c>
      <c r="J17" s="38">
        <v>550</v>
      </c>
    </row>
    <row r="18" spans="1:10" ht="12.75" customHeight="1" x14ac:dyDescent="0.25">
      <c r="A18" s="181"/>
      <c r="B18" s="51" t="s">
        <v>295</v>
      </c>
      <c r="C18" s="169"/>
      <c r="D18" s="170"/>
      <c r="E18" s="166">
        <v>3412</v>
      </c>
      <c r="F18" s="166">
        <v>5169</v>
      </c>
      <c r="G18" s="36" t="s">
        <v>284</v>
      </c>
      <c r="H18" s="40">
        <v>1780</v>
      </c>
      <c r="I18" s="40">
        <v>-100</v>
      </c>
      <c r="J18" s="38">
        <v>1680</v>
      </c>
    </row>
    <row r="19" spans="1:10" ht="12.75" customHeight="1" x14ac:dyDescent="0.25">
      <c r="A19" s="181"/>
      <c r="B19" s="51" t="s">
        <v>296</v>
      </c>
      <c r="C19" s="169"/>
      <c r="D19" s="170"/>
      <c r="E19" s="166">
        <v>3412</v>
      </c>
      <c r="F19" s="166">
        <v>5151</v>
      </c>
      <c r="G19" s="36" t="s">
        <v>285</v>
      </c>
      <c r="H19" s="40">
        <v>440</v>
      </c>
      <c r="I19" s="40">
        <v>-50</v>
      </c>
      <c r="J19" s="38">
        <v>390</v>
      </c>
    </row>
    <row r="20" spans="1:10" ht="12.75" customHeight="1" x14ac:dyDescent="0.25">
      <c r="A20" s="181"/>
      <c r="B20" s="51" t="s">
        <v>297</v>
      </c>
      <c r="C20" s="169"/>
      <c r="D20" s="170"/>
      <c r="E20" s="166">
        <v>3412</v>
      </c>
      <c r="F20" s="166">
        <v>5169</v>
      </c>
      <c r="G20" s="36" t="s">
        <v>283</v>
      </c>
      <c r="H20" s="40">
        <v>2190</v>
      </c>
      <c r="I20" s="40">
        <v>-50</v>
      </c>
      <c r="J20" s="38">
        <v>2140</v>
      </c>
    </row>
    <row r="21" spans="1:10" ht="12.75" customHeight="1" x14ac:dyDescent="0.25">
      <c r="A21" s="181"/>
      <c r="B21" s="51" t="s">
        <v>298</v>
      </c>
      <c r="C21" s="169"/>
      <c r="D21" s="170"/>
      <c r="E21" s="166">
        <v>3412</v>
      </c>
      <c r="F21" s="166">
        <v>5171</v>
      </c>
      <c r="G21" s="36" t="s">
        <v>285</v>
      </c>
      <c r="H21" s="40">
        <v>1220</v>
      </c>
      <c r="I21" s="40">
        <v>200</v>
      </c>
      <c r="J21" s="38">
        <v>1420</v>
      </c>
    </row>
    <row r="22" spans="1:10" ht="12.75" customHeight="1" x14ac:dyDescent="0.25">
      <c r="A22" s="181"/>
      <c r="B22" s="51" t="s">
        <v>297</v>
      </c>
      <c r="C22" s="169"/>
      <c r="D22" s="170"/>
      <c r="E22" s="166">
        <v>3412</v>
      </c>
      <c r="F22" s="166">
        <v>5169</v>
      </c>
      <c r="G22" s="36" t="s">
        <v>283</v>
      </c>
      <c r="H22" s="40">
        <v>2140</v>
      </c>
      <c r="I22" s="40">
        <v>-2</v>
      </c>
      <c r="J22" s="38">
        <v>2138</v>
      </c>
    </row>
    <row r="23" spans="1:10" ht="12.75" customHeight="1" x14ac:dyDescent="0.25">
      <c r="A23" s="181"/>
      <c r="B23" s="51" t="s">
        <v>299</v>
      </c>
      <c r="C23" s="169"/>
      <c r="D23" s="170"/>
      <c r="E23" s="166">
        <v>3412</v>
      </c>
      <c r="F23" s="166">
        <v>5169</v>
      </c>
      <c r="G23" s="36" t="s">
        <v>286</v>
      </c>
      <c r="H23" s="40">
        <v>612</v>
      </c>
      <c r="I23" s="40">
        <v>2</v>
      </c>
      <c r="J23" s="38">
        <v>614</v>
      </c>
    </row>
    <row r="24" spans="1:10" ht="12.75" customHeight="1" x14ac:dyDescent="0.25">
      <c r="A24" s="181"/>
      <c r="B24" s="51" t="s">
        <v>297</v>
      </c>
      <c r="C24" s="169"/>
      <c r="D24" s="170"/>
      <c r="E24" s="166">
        <v>3412</v>
      </c>
      <c r="F24" s="166">
        <v>5169</v>
      </c>
      <c r="G24" s="36" t="s">
        <v>283</v>
      </c>
      <c r="H24" s="40">
        <v>2138</v>
      </c>
      <c r="I24" s="40">
        <v>-20</v>
      </c>
      <c r="J24" s="171">
        <v>2118</v>
      </c>
    </row>
    <row r="25" spans="1:10" ht="12.75" customHeight="1" x14ac:dyDescent="0.25">
      <c r="A25" s="203"/>
      <c r="B25" s="51" t="s">
        <v>300</v>
      </c>
      <c r="C25" s="169"/>
      <c r="D25" s="170"/>
      <c r="E25" s="166">
        <v>3429</v>
      </c>
      <c r="F25" s="166">
        <v>5171</v>
      </c>
      <c r="G25" s="36" t="s">
        <v>287</v>
      </c>
      <c r="H25" s="40">
        <v>1000</v>
      </c>
      <c r="I25" s="40">
        <v>20</v>
      </c>
      <c r="J25" s="171">
        <v>1020</v>
      </c>
    </row>
    <row r="26" spans="1:10" ht="12.75" customHeight="1" x14ac:dyDescent="0.25">
      <c r="A26" s="17"/>
      <c r="B26" s="46"/>
      <c r="C26" s="67"/>
      <c r="D26" s="67"/>
      <c r="E26" s="200" t="s">
        <v>19</v>
      </c>
      <c r="F26" s="201"/>
      <c r="G26" s="202"/>
      <c r="H26" s="42">
        <f>SUM(H13:H25)</f>
        <v>18113.599999999999</v>
      </c>
      <c r="I26" s="42">
        <f>SUM(I13:I25)</f>
        <v>90</v>
      </c>
      <c r="J26" s="42">
        <f>SUM(J13:J25)</f>
        <v>18203.599999999999</v>
      </c>
    </row>
    <row r="27" spans="1:10" ht="12.75" customHeight="1" x14ac:dyDescent="0.25">
      <c r="A27" s="22" t="s">
        <v>20</v>
      </c>
      <c r="B27" s="46"/>
      <c r="C27" s="67"/>
      <c r="D27" s="67"/>
      <c r="E27" s="68"/>
      <c r="F27" s="46"/>
      <c r="G27" s="46"/>
      <c r="H27" s="69"/>
      <c r="I27" s="69"/>
      <c r="J27" s="71"/>
    </row>
    <row r="28" spans="1:10" ht="12.75" customHeight="1" x14ac:dyDescent="0.25">
      <c r="A28" s="166" t="s">
        <v>13</v>
      </c>
      <c r="B28" s="152" t="s">
        <v>279</v>
      </c>
      <c r="C28" s="169"/>
      <c r="D28" s="170"/>
      <c r="E28" s="166">
        <v>2219</v>
      </c>
      <c r="F28" s="166">
        <v>6122</v>
      </c>
      <c r="G28" s="36" t="s">
        <v>74</v>
      </c>
      <c r="H28" s="40">
        <v>100</v>
      </c>
      <c r="I28" s="63">
        <v>-90</v>
      </c>
      <c r="J28" s="38">
        <f>H28+I28</f>
        <v>10</v>
      </c>
    </row>
    <row r="29" spans="1:10" ht="12.75" customHeight="1" x14ac:dyDescent="0.25">
      <c r="A29" s="19"/>
      <c r="B29" s="46"/>
      <c r="C29" s="67"/>
      <c r="D29" s="67"/>
      <c r="E29" s="193" t="s">
        <v>21</v>
      </c>
      <c r="F29" s="193"/>
      <c r="G29" s="193"/>
      <c r="H29" s="72">
        <f>SUM(H28:H28)</f>
        <v>100</v>
      </c>
      <c r="I29" s="72">
        <f>SUM(I28:I28)</f>
        <v>-90</v>
      </c>
      <c r="J29" s="72">
        <f>SUM(J28:J28)</f>
        <v>10</v>
      </c>
    </row>
    <row r="30" spans="1:10" ht="12.75" customHeight="1" x14ac:dyDescent="0.25">
      <c r="A30" s="16" t="s">
        <v>30</v>
      </c>
      <c r="B30" s="18"/>
      <c r="C30" s="19"/>
      <c r="D30" s="19"/>
      <c r="E30" s="23"/>
      <c r="F30" s="23"/>
      <c r="G30" s="23"/>
      <c r="H30" s="24"/>
      <c r="I30" s="25"/>
      <c r="J30" s="24"/>
    </row>
    <row r="31" spans="1:10" ht="12.75" customHeight="1" x14ac:dyDescent="0.25">
      <c r="A31" s="164" t="s">
        <v>13</v>
      </c>
      <c r="B31" s="149"/>
      <c r="C31" s="4"/>
      <c r="D31" s="4"/>
      <c r="E31" s="9"/>
      <c r="F31" s="9"/>
      <c r="G31" s="9"/>
      <c r="H31" s="6">
        <v>0</v>
      </c>
      <c r="I31" s="5">
        <v>0</v>
      </c>
      <c r="J31" s="6">
        <f>H31+I31</f>
        <v>0</v>
      </c>
    </row>
    <row r="32" spans="1:10" ht="12.75" customHeight="1" x14ac:dyDescent="0.25">
      <c r="A32" s="19"/>
      <c r="B32" s="18"/>
      <c r="C32" s="19"/>
      <c r="D32" s="19"/>
      <c r="E32" s="194" t="s">
        <v>31</v>
      </c>
      <c r="F32" s="195"/>
      <c r="G32" s="196"/>
      <c r="H32" s="26">
        <v>0</v>
      </c>
      <c r="I32" s="5">
        <f>SUM(I31:I31)</f>
        <v>0</v>
      </c>
      <c r="J32" s="27">
        <v>0</v>
      </c>
    </row>
    <row r="33" spans="1:10" ht="6" customHeight="1" x14ac:dyDescent="0.25">
      <c r="A33" s="19"/>
      <c r="B33" s="18"/>
      <c r="C33" s="19"/>
      <c r="D33" s="19"/>
      <c r="E33" s="21"/>
      <c r="F33" s="21"/>
      <c r="G33" s="28"/>
      <c r="H33" s="26"/>
      <c r="I33" s="29"/>
      <c r="J33" s="24"/>
    </row>
    <row r="34" spans="1:10" ht="12.75" customHeight="1" x14ac:dyDescent="0.25">
      <c r="A34" s="7"/>
      <c r="B34" s="56" t="s">
        <v>29</v>
      </c>
      <c r="C34" s="19"/>
      <c r="D34" s="19"/>
      <c r="E34" s="197" t="s">
        <v>14</v>
      </c>
      <c r="F34" s="198"/>
      <c r="G34" s="198"/>
      <c r="H34" s="199"/>
      <c r="I34" s="8">
        <f>I8</f>
        <v>200</v>
      </c>
      <c r="J34" s="30"/>
    </row>
    <row r="35" spans="1:10" ht="12.75" customHeight="1" x14ac:dyDescent="0.25">
      <c r="A35" s="7"/>
      <c r="B35" s="21"/>
      <c r="C35" s="19"/>
      <c r="D35" s="19"/>
      <c r="E35" s="197" t="s">
        <v>22</v>
      </c>
      <c r="F35" s="198"/>
      <c r="G35" s="198"/>
      <c r="H35" s="199"/>
      <c r="I35" s="8">
        <f>I26+I9</f>
        <v>290</v>
      </c>
      <c r="J35" s="17"/>
    </row>
    <row r="36" spans="1:10" ht="12.75" customHeight="1" x14ac:dyDescent="0.25">
      <c r="A36" s="7"/>
      <c r="B36" s="21"/>
      <c r="C36" s="19"/>
      <c r="D36" s="19"/>
      <c r="E36" s="197" t="s">
        <v>23</v>
      </c>
      <c r="F36" s="198"/>
      <c r="G36" s="198"/>
      <c r="H36" s="199"/>
      <c r="I36" s="8">
        <f>I29+I10</f>
        <v>-90</v>
      </c>
      <c r="J36" s="31"/>
    </row>
    <row r="37" spans="1:10" ht="12.95" customHeight="1" x14ac:dyDescent="0.25">
      <c r="A37" s="7"/>
      <c r="B37" s="21"/>
      <c r="C37" s="19"/>
      <c r="D37" s="19"/>
      <c r="E37" s="197" t="s">
        <v>24</v>
      </c>
      <c r="F37" s="198"/>
      <c r="G37" s="198"/>
      <c r="H37" s="199"/>
      <c r="I37" s="8">
        <f>I35+I36</f>
        <v>200</v>
      </c>
      <c r="J37" s="31"/>
    </row>
    <row r="38" spans="1:10" ht="12.95" customHeight="1" x14ac:dyDescent="0.25">
      <c r="A38" s="7"/>
      <c r="B38" s="21"/>
      <c r="C38" s="19"/>
      <c r="D38" s="19"/>
      <c r="E38" s="190" t="s">
        <v>25</v>
      </c>
      <c r="F38" s="191"/>
      <c r="G38" s="191"/>
      <c r="H38" s="192"/>
      <c r="I38" s="39">
        <f>I34-I37</f>
        <v>0</v>
      </c>
      <c r="J38" s="43"/>
    </row>
    <row r="39" spans="1:10" ht="12.95" customHeight="1" x14ac:dyDescent="0.25">
      <c r="A39" s="7"/>
      <c r="B39" s="21"/>
      <c r="C39" s="19"/>
      <c r="D39" s="19"/>
      <c r="E39" s="190" t="s">
        <v>26</v>
      </c>
      <c r="F39" s="191"/>
      <c r="G39" s="191"/>
      <c r="H39" s="192"/>
      <c r="I39" s="39">
        <f>I32</f>
        <v>0</v>
      </c>
      <c r="J39" s="43"/>
    </row>
    <row r="40" spans="1:10" ht="15" customHeight="1" x14ac:dyDescent="0.25">
      <c r="A40" s="7"/>
      <c r="B40" s="57"/>
      <c r="C40" s="32"/>
      <c r="D40" s="32"/>
      <c r="E40" s="44"/>
      <c r="F40" s="45"/>
      <c r="G40" s="46"/>
      <c r="H40" s="58">
        <v>44552</v>
      </c>
      <c r="I40" s="59"/>
      <c r="J40" s="60">
        <v>44552</v>
      </c>
    </row>
    <row r="41" spans="1:10" ht="12.95" customHeight="1" x14ac:dyDescent="0.25">
      <c r="A41" s="7"/>
      <c r="B41" s="56" t="s">
        <v>33</v>
      </c>
      <c r="C41" s="19"/>
      <c r="D41" s="19"/>
      <c r="E41" s="47" t="s">
        <v>27</v>
      </c>
      <c r="F41" s="48"/>
      <c r="G41" s="49"/>
      <c r="H41" s="39">
        <v>479705.75</v>
      </c>
      <c r="I41" s="39">
        <f>I34</f>
        <v>200</v>
      </c>
      <c r="J41" s="39">
        <f>H41+I41</f>
        <v>479905.75</v>
      </c>
    </row>
    <row r="42" spans="1:10" ht="12.95" customHeight="1" x14ac:dyDescent="0.25">
      <c r="A42" s="7"/>
      <c r="B42" s="18"/>
      <c r="C42" s="19"/>
      <c r="D42" s="19"/>
      <c r="E42" s="50" t="s">
        <v>22</v>
      </c>
      <c r="F42" s="51"/>
      <c r="G42" s="37"/>
      <c r="H42" s="38">
        <v>424457.86</v>
      </c>
      <c r="I42" s="39">
        <f>I26+I9</f>
        <v>290</v>
      </c>
      <c r="J42" s="38">
        <f>H42+I42</f>
        <v>424747.86</v>
      </c>
    </row>
    <row r="43" spans="1:10" ht="12.95" customHeight="1" x14ac:dyDescent="0.25">
      <c r="A43" s="7"/>
      <c r="B43" s="18"/>
      <c r="C43" s="19"/>
      <c r="D43" s="19"/>
      <c r="E43" s="52" t="s">
        <v>23</v>
      </c>
      <c r="F43" s="46"/>
      <c r="G43" s="53"/>
      <c r="H43" s="38">
        <v>106195.3</v>
      </c>
      <c r="I43" s="39">
        <f>I29+I10</f>
        <v>-90</v>
      </c>
      <c r="J43" s="38">
        <f>H43+I43</f>
        <v>106105.3</v>
      </c>
    </row>
    <row r="44" spans="1:10" ht="12.95" customHeight="1" x14ac:dyDescent="0.25">
      <c r="A44" s="7"/>
      <c r="C44" s="32"/>
      <c r="D44" s="32"/>
      <c r="E44" s="54" t="s">
        <v>34</v>
      </c>
      <c r="F44" s="51"/>
      <c r="G44" s="37"/>
      <c r="H44" s="39">
        <f>SUM(H42:H43)</f>
        <v>530653.16</v>
      </c>
      <c r="I44" s="39">
        <f>SUM(I42:I43)</f>
        <v>200</v>
      </c>
      <c r="J44" s="39">
        <f>SUM(J42:J43)</f>
        <v>530853.16</v>
      </c>
    </row>
    <row r="45" spans="1:10" ht="12.95" customHeight="1" x14ac:dyDescent="0.25">
      <c r="A45" s="7"/>
      <c r="B45" s="7"/>
      <c r="C45" s="32"/>
      <c r="D45" s="32"/>
      <c r="E45" s="52" t="s">
        <v>17</v>
      </c>
      <c r="F45" s="46"/>
      <c r="G45" s="53"/>
      <c r="H45" s="38">
        <f>H41-H44</f>
        <v>-50947.410000000033</v>
      </c>
      <c r="I45" s="39">
        <f>I41-I44</f>
        <v>0</v>
      </c>
      <c r="J45" s="38">
        <f>J41-J44</f>
        <v>-50947.410000000033</v>
      </c>
    </row>
    <row r="46" spans="1:10" ht="12.95" customHeight="1" x14ac:dyDescent="0.25">
      <c r="A46" s="7"/>
      <c r="B46" s="33" t="s">
        <v>246</v>
      </c>
      <c r="C46" s="32"/>
      <c r="D46" s="32"/>
      <c r="E46" s="54" t="s">
        <v>28</v>
      </c>
      <c r="F46" s="51"/>
      <c r="G46" s="37"/>
      <c r="H46" s="39">
        <v>50947.41</v>
      </c>
      <c r="I46" s="39">
        <f>I39</f>
        <v>0</v>
      </c>
      <c r="J46" s="39">
        <f>H46+I46</f>
        <v>50947.41</v>
      </c>
    </row>
    <row r="47" spans="1:10" ht="12.95" customHeight="1" x14ac:dyDescent="0.25">
      <c r="E47" s="55"/>
      <c r="F47" s="55"/>
      <c r="G47" s="55"/>
      <c r="H47" s="55"/>
      <c r="I47" s="55"/>
      <c r="J47" s="55"/>
    </row>
    <row r="48" spans="1:10" ht="12.95" customHeight="1" x14ac:dyDescent="0.25">
      <c r="C48" s="13"/>
      <c r="E48" s="55"/>
      <c r="F48" s="55"/>
      <c r="G48" s="55"/>
      <c r="H48" s="55"/>
      <c r="I48" s="55"/>
      <c r="J48" s="55"/>
    </row>
    <row r="49" spans="3:3" ht="12.95" customHeight="1" x14ac:dyDescent="0.25">
      <c r="C49" s="13"/>
    </row>
    <row r="50" spans="3:3" ht="12.95" customHeight="1" x14ac:dyDescent="0.25">
      <c r="C50" s="13"/>
    </row>
    <row r="51" spans="3:3" ht="12.95" customHeight="1" x14ac:dyDescent="0.25">
      <c r="C51" s="13"/>
    </row>
    <row r="52" spans="3:3" ht="12.95" customHeight="1" x14ac:dyDescent="0.25">
      <c r="C52" s="13"/>
    </row>
    <row r="53" spans="3:3" ht="12.95" customHeight="1" x14ac:dyDescent="0.25">
      <c r="C53" s="13"/>
    </row>
    <row r="54" spans="3:3" ht="12.95" customHeight="1" x14ac:dyDescent="0.25">
      <c r="C54" s="13"/>
    </row>
    <row r="55" spans="3:3" ht="12.95" customHeight="1" x14ac:dyDescent="0.25">
      <c r="C55" s="13"/>
    </row>
    <row r="56" spans="3:3" ht="12.95" customHeight="1" x14ac:dyDescent="0.25">
      <c r="C56" s="13"/>
    </row>
    <row r="57" spans="3:3" ht="12.95" customHeight="1" x14ac:dyDescent="0.25">
      <c r="C57" s="13"/>
    </row>
    <row r="58" spans="3:3" ht="12.95" customHeight="1" x14ac:dyDescent="0.25">
      <c r="C58" s="13"/>
    </row>
  </sheetData>
  <mergeCells count="23">
    <mergeCell ref="A5:A7"/>
    <mergeCell ref="B2:B3"/>
    <mergeCell ref="C2:C3"/>
    <mergeCell ref="E2:E3"/>
    <mergeCell ref="D2:D3"/>
    <mergeCell ref="A13:A15"/>
    <mergeCell ref="E29:G29"/>
    <mergeCell ref="E32:G32"/>
    <mergeCell ref="E34:H34"/>
    <mergeCell ref="E35:H35"/>
    <mergeCell ref="E26:G26"/>
    <mergeCell ref="A16:A25"/>
    <mergeCell ref="C1:E1"/>
    <mergeCell ref="E36:H36"/>
    <mergeCell ref="E37:H37"/>
    <mergeCell ref="E38:H38"/>
    <mergeCell ref="E39:H39"/>
    <mergeCell ref="F2:F3"/>
    <mergeCell ref="G2:G3"/>
    <mergeCell ref="E9:G9"/>
    <mergeCell ref="E10:G10"/>
    <mergeCell ref="E11:G11"/>
    <mergeCell ref="E8:G8"/>
  </mergeCells>
  <conditionalFormatting sqref="C8:D10 B1:B2">
    <cfRule type="expression" dxfId="5" priority="1" stopIfTrue="1">
      <formula>#REF!="Z"</formula>
    </cfRule>
    <cfRule type="expression" dxfId="4" priority="2" stopIfTrue="1">
      <formula>#REF!="T"</formula>
    </cfRule>
    <cfRule type="expression" dxfId="3" priority="3" stopIfTrue="1">
      <formula>#REF!="Y"</formula>
    </cfRule>
  </conditionalFormatting>
  <pageMargins left="0.39370078740157483" right="0.39370078740157483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tabSelected="1" workbookViewId="0">
      <selection activeCell="T9" sqref="T9"/>
    </sheetView>
  </sheetViews>
  <sheetFormatPr defaultRowHeight="15" x14ac:dyDescent="0.25"/>
  <cols>
    <col min="1" max="1" width="4" style="13" customWidth="1"/>
    <col min="2" max="2" width="75.5703125" style="13" customWidth="1"/>
    <col min="3" max="3" width="3" style="35" customWidth="1"/>
    <col min="4" max="4" width="10" style="13" customWidth="1"/>
    <col min="5" max="5" width="5.42578125" style="13" customWidth="1"/>
    <col min="6" max="6" width="7.7109375" style="13" customWidth="1"/>
    <col min="7" max="7" width="6.85546875" style="13" customWidth="1"/>
    <col min="8" max="8" width="10.5703125" style="13" customWidth="1"/>
    <col min="9" max="9" width="9" style="13" customWidth="1"/>
    <col min="10" max="10" width="10.28515625" style="13" customWidth="1"/>
    <col min="11" max="16384" width="9.140625" style="13"/>
  </cols>
  <sheetData>
    <row r="1" spans="1:10" ht="16.5" customHeight="1" x14ac:dyDescent="0.25">
      <c r="A1" s="10" t="s">
        <v>42</v>
      </c>
      <c r="B1" s="11"/>
      <c r="C1" s="12"/>
      <c r="D1" s="12"/>
      <c r="E1" s="7"/>
      <c r="F1" s="7"/>
      <c r="G1" s="7"/>
      <c r="H1" s="11" t="s">
        <v>306</v>
      </c>
      <c r="I1" s="11"/>
      <c r="J1" s="10"/>
    </row>
    <row r="2" spans="1:10" ht="12.95" customHeight="1" x14ac:dyDescent="0.25">
      <c r="A2" s="172" t="s">
        <v>0</v>
      </c>
      <c r="B2" s="177" t="s">
        <v>1</v>
      </c>
      <c r="C2" s="182" t="s">
        <v>35</v>
      </c>
      <c r="D2" s="172" t="s">
        <v>2</v>
      </c>
      <c r="E2" s="177" t="s">
        <v>3</v>
      </c>
      <c r="F2" s="177" t="s">
        <v>4</v>
      </c>
      <c r="G2" s="177" t="s">
        <v>5</v>
      </c>
      <c r="H2" s="172" t="s">
        <v>6</v>
      </c>
      <c r="I2" s="172" t="s">
        <v>7</v>
      </c>
      <c r="J2" s="172" t="s">
        <v>8</v>
      </c>
    </row>
    <row r="3" spans="1:10" ht="12.95" customHeight="1" x14ac:dyDescent="0.25">
      <c r="A3" s="173" t="s">
        <v>9</v>
      </c>
      <c r="B3" s="178"/>
      <c r="C3" s="183"/>
      <c r="D3" s="173" t="s">
        <v>10</v>
      </c>
      <c r="E3" s="178"/>
      <c r="F3" s="178"/>
      <c r="G3" s="178"/>
      <c r="H3" s="173" t="s">
        <v>11</v>
      </c>
      <c r="I3" s="173" t="s">
        <v>43</v>
      </c>
      <c r="J3" s="173" t="s">
        <v>11</v>
      </c>
    </row>
    <row r="4" spans="1:10" ht="12.95" customHeight="1" x14ac:dyDescent="0.25">
      <c r="A4" s="14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 x14ac:dyDescent="0.25">
      <c r="A5" s="189" t="s">
        <v>13</v>
      </c>
      <c r="B5" s="79" t="s">
        <v>277</v>
      </c>
      <c r="C5" s="4"/>
      <c r="D5" s="175">
        <v>104513013</v>
      </c>
      <c r="E5" s="4"/>
      <c r="F5" s="175">
        <v>4116</v>
      </c>
      <c r="G5" s="175" t="s">
        <v>52</v>
      </c>
      <c r="H5" s="78">
        <v>746</v>
      </c>
      <c r="I5" s="63">
        <v>295.70999999999998</v>
      </c>
      <c r="J5" s="38">
        <f t="shared" ref="J5:J37" si="0">H5+I5</f>
        <v>1041.71</v>
      </c>
    </row>
    <row r="6" spans="1:10" ht="12.95" customHeight="1" x14ac:dyDescent="0.25">
      <c r="A6" s="189"/>
      <c r="B6" s="79" t="s">
        <v>276</v>
      </c>
      <c r="C6" s="4"/>
      <c r="D6" s="175">
        <v>104113013</v>
      </c>
      <c r="E6" s="4"/>
      <c r="F6" s="175">
        <v>4116</v>
      </c>
      <c r="G6" s="175" t="s">
        <v>52</v>
      </c>
      <c r="H6" s="78">
        <v>88</v>
      </c>
      <c r="I6" s="63">
        <v>24.55</v>
      </c>
      <c r="J6" s="38">
        <f t="shared" si="0"/>
        <v>112.55</v>
      </c>
    </row>
    <row r="7" spans="1:10" ht="12.95" customHeight="1" x14ac:dyDescent="0.25">
      <c r="A7" s="179" t="s">
        <v>37</v>
      </c>
      <c r="B7" s="98" t="s">
        <v>275</v>
      </c>
      <c r="C7" s="73" t="s">
        <v>35</v>
      </c>
      <c r="D7" s="74"/>
      <c r="E7" s="75">
        <v>3113</v>
      </c>
      <c r="F7" s="75">
        <v>2212</v>
      </c>
      <c r="G7" s="74" t="s">
        <v>44</v>
      </c>
      <c r="H7" s="76">
        <v>0</v>
      </c>
      <c r="I7" s="99">
        <v>64.44</v>
      </c>
      <c r="J7" s="81">
        <f t="shared" si="0"/>
        <v>64.44</v>
      </c>
    </row>
    <row r="8" spans="1:10" ht="12.95" customHeight="1" x14ac:dyDescent="0.25">
      <c r="A8" s="179"/>
      <c r="B8" s="98" t="s">
        <v>274</v>
      </c>
      <c r="C8" s="73" t="s">
        <v>35</v>
      </c>
      <c r="D8" s="100"/>
      <c r="E8" s="101">
        <v>3113</v>
      </c>
      <c r="F8" s="101">
        <v>2212</v>
      </c>
      <c r="G8" s="100" t="s">
        <v>45</v>
      </c>
      <c r="H8" s="102">
        <v>0</v>
      </c>
      <c r="I8" s="99">
        <v>92.75</v>
      </c>
      <c r="J8" s="81">
        <f t="shared" si="0"/>
        <v>92.75</v>
      </c>
    </row>
    <row r="9" spans="1:10" ht="12.95" customHeight="1" x14ac:dyDescent="0.25">
      <c r="A9" s="179"/>
      <c r="B9" s="98" t="s">
        <v>273</v>
      </c>
      <c r="C9" s="73" t="s">
        <v>35</v>
      </c>
      <c r="D9" s="100"/>
      <c r="E9" s="101">
        <v>3113</v>
      </c>
      <c r="F9" s="101">
        <v>2212</v>
      </c>
      <c r="G9" s="100" t="s">
        <v>46</v>
      </c>
      <c r="H9" s="102">
        <v>0</v>
      </c>
      <c r="I9" s="99">
        <v>103.59</v>
      </c>
      <c r="J9" s="81">
        <f t="shared" si="0"/>
        <v>103.59</v>
      </c>
    </row>
    <row r="10" spans="1:10" ht="12.95" customHeight="1" x14ac:dyDescent="0.25">
      <c r="A10" s="179"/>
      <c r="B10" s="98" t="s">
        <v>272</v>
      </c>
      <c r="C10" s="73" t="s">
        <v>35</v>
      </c>
      <c r="D10" s="100"/>
      <c r="E10" s="75">
        <v>3745</v>
      </c>
      <c r="F10" s="75">
        <v>2324</v>
      </c>
      <c r="G10" s="74" t="s">
        <v>48</v>
      </c>
      <c r="H10" s="102">
        <v>0</v>
      </c>
      <c r="I10" s="99">
        <v>0.1</v>
      </c>
      <c r="J10" s="81">
        <f t="shared" si="0"/>
        <v>0.1</v>
      </c>
    </row>
    <row r="11" spans="1:10" ht="12.95" customHeight="1" x14ac:dyDescent="0.25">
      <c r="A11" s="179"/>
      <c r="B11" s="98" t="s">
        <v>271</v>
      </c>
      <c r="C11" s="73" t="s">
        <v>35</v>
      </c>
      <c r="D11" s="74"/>
      <c r="E11" s="75">
        <v>2121</v>
      </c>
      <c r="F11" s="75">
        <v>2229</v>
      </c>
      <c r="G11" s="74" t="s">
        <v>49</v>
      </c>
      <c r="H11" s="102">
        <v>0</v>
      </c>
      <c r="I11" s="99">
        <v>4.1399999999999997</v>
      </c>
      <c r="J11" s="81">
        <f t="shared" si="0"/>
        <v>4.1399999999999997</v>
      </c>
    </row>
    <row r="12" spans="1:10" ht="12.95" customHeight="1" x14ac:dyDescent="0.25">
      <c r="A12" s="179"/>
      <c r="B12" s="79" t="s">
        <v>270</v>
      </c>
      <c r="C12" s="41"/>
      <c r="D12" s="77"/>
      <c r="E12" s="175">
        <v>3745</v>
      </c>
      <c r="F12" s="175">
        <v>5169</v>
      </c>
      <c r="G12" s="77" t="s">
        <v>47</v>
      </c>
      <c r="H12" s="78">
        <v>40</v>
      </c>
      <c r="I12" s="63">
        <v>265.02</v>
      </c>
      <c r="J12" s="38">
        <f t="shared" si="0"/>
        <v>305.02</v>
      </c>
    </row>
    <row r="13" spans="1:10" ht="12.95" customHeight="1" x14ac:dyDescent="0.25">
      <c r="A13" s="186" t="s">
        <v>36</v>
      </c>
      <c r="B13" s="79" t="s">
        <v>269</v>
      </c>
      <c r="C13" s="41"/>
      <c r="D13" s="77"/>
      <c r="E13" s="175">
        <v>3612</v>
      </c>
      <c r="F13" s="175">
        <v>2111</v>
      </c>
      <c r="G13" s="77" t="s">
        <v>50</v>
      </c>
      <c r="H13" s="78">
        <v>500</v>
      </c>
      <c r="I13" s="63">
        <v>1945.34</v>
      </c>
      <c r="J13" s="38">
        <f t="shared" si="0"/>
        <v>2445.34</v>
      </c>
    </row>
    <row r="14" spans="1:10" ht="12.95" customHeight="1" x14ac:dyDescent="0.25">
      <c r="A14" s="187"/>
      <c r="B14" s="98" t="s">
        <v>268</v>
      </c>
      <c r="C14" s="73" t="s">
        <v>35</v>
      </c>
      <c r="D14" s="100"/>
      <c r="E14" s="101">
        <v>6402</v>
      </c>
      <c r="F14" s="101">
        <v>5902</v>
      </c>
      <c r="G14" s="100" t="s">
        <v>50</v>
      </c>
      <c r="H14" s="102">
        <v>0</v>
      </c>
      <c r="I14" s="99">
        <v>2609</v>
      </c>
      <c r="J14" s="81">
        <f t="shared" si="0"/>
        <v>2609</v>
      </c>
    </row>
    <row r="15" spans="1:10" ht="12.95" customHeight="1" x14ac:dyDescent="0.25">
      <c r="A15" s="187"/>
      <c r="B15" s="79" t="s">
        <v>267</v>
      </c>
      <c r="C15" s="41"/>
      <c r="D15" s="77"/>
      <c r="E15" s="174">
        <v>3613</v>
      </c>
      <c r="F15" s="174">
        <v>2111</v>
      </c>
      <c r="G15" s="36" t="s">
        <v>51</v>
      </c>
      <c r="H15" s="78">
        <v>300</v>
      </c>
      <c r="I15" s="63">
        <v>605</v>
      </c>
      <c r="J15" s="38">
        <f t="shared" si="0"/>
        <v>905</v>
      </c>
    </row>
    <row r="16" spans="1:10" ht="12.95" customHeight="1" x14ac:dyDescent="0.25">
      <c r="A16" s="188"/>
      <c r="B16" s="98" t="s">
        <v>266</v>
      </c>
      <c r="C16" s="73" t="s">
        <v>35</v>
      </c>
      <c r="D16" s="100"/>
      <c r="E16" s="75">
        <v>6402</v>
      </c>
      <c r="F16" s="75">
        <v>5902</v>
      </c>
      <c r="G16" s="74" t="s">
        <v>51</v>
      </c>
      <c r="H16" s="102">
        <v>0</v>
      </c>
      <c r="I16" s="99">
        <v>261.60000000000002</v>
      </c>
      <c r="J16" s="81">
        <f t="shared" si="0"/>
        <v>261.60000000000002</v>
      </c>
    </row>
    <row r="17" spans="1:10" ht="12.95" customHeight="1" x14ac:dyDescent="0.25">
      <c r="A17" s="186" t="s">
        <v>38</v>
      </c>
      <c r="B17" s="91" t="s">
        <v>265</v>
      </c>
      <c r="C17" s="73" t="s">
        <v>35</v>
      </c>
      <c r="D17" s="100"/>
      <c r="E17" s="101">
        <v>4379</v>
      </c>
      <c r="F17" s="101">
        <v>2324</v>
      </c>
      <c r="G17" s="106" t="s">
        <v>55</v>
      </c>
      <c r="H17" s="107">
        <v>0</v>
      </c>
      <c r="I17" s="99">
        <v>2.37</v>
      </c>
      <c r="J17" s="81">
        <f t="shared" si="0"/>
        <v>2.37</v>
      </c>
    </row>
    <row r="18" spans="1:10" ht="12.95" customHeight="1" x14ac:dyDescent="0.25">
      <c r="A18" s="187"/>
      <c r="B18" s="91" t="s">
        <v>264</v>
      </c>
      <c r="C18" s="73" t="s">
        <v>35</v>
      </c>
      <c r="D18" s="100"/>
      <c r="E18" s="96">
        <v>4379</v>
      </c>
      <c r="F18" s="96">
        <v>2324</v>
      </c>
      <c r="G18" s="106" t="s">
        <v>56</v>
      </c>
      <c r="H18" s="107">
        <v>0</v>
      </c>
      <c r="I18" s="99">
        <v>0.38</v>
      </c>
      <c r="J18" s="81">
        <f t="shared" si="0"/>
        <v>0.38</v>
      </c>
    </row>
    <row r="19" spans="1:10" ht="12.95" customHeight="1" x14ac:dyDescent="0.25">
      <c r="A19" s="187"/>
      <c r="B19" s="91" t="s">
        <v>263</v>
      </c>
      <c r="C19" s="73" t="s">
        <v>35</v>
      </c>
      <c r="D19" s="100"/>
      <c r="E19" s="96">
        <v>4379</v>
      </c>
      <c r="F19" s="96">
        <v>2324</v>
      </c>
      <c r="G19" s="106" t="s">
        <v>57</v>
      </c>
      <c r="H19" s="107">
        <v>0</v>
      </c>
      <c r="I19" s="99">
        <v>0.38</v>
      </c>
      <c r="J19" s="81">
        <f t="shared" si="0"/>
        <v>0.38</v>
      </c>
    </row>
    <row r="20" spans="1:10" ht="12.95" customHeight="1" x14ac:dyDescent="0.25">
      <c r="A20" s="187"/>
      <c r="B20" s="152" t="s">
        <v>262</v>
      </c>
      <c r="C20" s="41"/>
      <c r="D20" s="77"/>
      <c r="E20" s="174">
        <v>4379</v>
      </c>
      <c r="F20" s="174">
        <v>5194</v>
      </c>
      <c r="G20" s="36" t="s">
        <v>55</v>
      </c>
      <c r="H20" s="78">
        <v>2.2200000000000002</v>
      </c>
      <c r="I20" s="63">
        <v>0.05</v>
      </c>
      <c r="J20" s="38">
        <f t="shared" si="0"/>
        <v>2.27</v>
      </c>
    </row>
    <row r="21" spans="1:10" ht="12.95" customHeight="1" x14ac:dyDescent="0.25">
      <c r="A21" s="187"/>
      <c r="B21" s="152" t="s">
        <v>261</v>
      </c>
      <c r="C21" s="41"/>
      <c r="D21" s="77"/>
      <c r="E21" s="174">
        <v>4379</v>
      </c>
      <c r="F21" s="174">
        <v>5136</v>
      </c>
      <c r="G21" s="36" t="s">
        <v>57</v>
      </c>
      <c r="H21" s="78">
        <v>3</v>
      </c>
      <c r="I21" s="63">
        <v>0.25</v>
      </c>
      <c r="J21" s="38">
        <f t="shared" si="0"/>
        <v>3.25</v>
      </c>
    </row>
    <row r="22" spans="1:10" ht="12.95" customHeight="1" x14ac:dyDescent="0.25">
      <c r="A22" s="188"/>
      <c r="B22" s="152" t="s">
        <v>260</v>
      </c>
      <c r="C22" s="41"/>
      <c r="D22" s="77"/>
      <c r="E22" s="174">
        <v>3639</v>
      </c>
      <c r="F22" s="174">
        <v>5154</v>
      </c>
      <c r="G22" s="36" t="s">
        <v>58</v>
      </c>
      <c r="H22" s="78">
        <v>27</v>
      </c>
      <c r="I22" s="63">
        <v>2.83</v>
      </c>
      <c r="J22" s="38">
        <f t="shared" si="0"/>
        <v>29.83</v>
      </c>
    </row>
    <row r="23" spans="1:10" ht="12.95" customHeight="1" x14ac:dyDescent="0.25">
      <c r="A23" s="186" t="s">
        <v>39</v>
      </c>
      <c r="B23" s="91" t="s">
        <v>259</v>
      </c>
      <c r="C23" s="73" t="s">
        <v>35</v>
      </c>
      <c r="D23" s="100"/>
      <c r="E23" s="101">
        <v>5512</v>
      </c>
      <c r="F23" s="101">
        <v>2324</v>
      </c>
      <c r="G23" s="74" t="s">
        <v>94</v>
      </c>
      <c r="H23" s="76">
        <v>0</v>
      </c>
      <c r="I23" s="99">
        <v>1.1200000000000001</v>
      </c>
      <c r="J23" s="81">
        <f t="shared" si="0"/>
        <v>1.1200000000000001</v>
      </c>
    </row>
    <row r="24" spans="1:10" ht="12.95" customHeight="1" x14ac:dyDescent="0.25">
      <c r="A24" s="187"/>
      <c r="B24" s="91" t="s">
        <v>258</v>
      </c>
      <c r="C24" s="73" t="s">
        <v>35</v>
      </c>
      <c r="D24" s="100"/>
      <c r="E24" s="75">
        <v>5512</v>
      </c>
      <c r="F24" s="75">
        <v>2324</v>
      </c>
      <c r="G24" s="74" t="s">
        <v>95</v>
      </c>
      <c r="H24" s="76">
        <v>0</v>
      </c>
      <c r="I24" s="99">
        <v>10.61</v>
      </c>
      <c r="J24" s="81">
        <f>H24+I24</f>
        <v>10.61</v>
      </c>
    </row>
    <row r="25" spans="1:10" ht="12.95" customHeight="1" x14ac:dyDescent="0.25">
      <c r="A25" s="187"/>
      <c r="B25" s="152" t="s">
        <v>257</v>
      </c>
      <c r="C25" s="41"/>
      <c r="D25" s="77"/>
      <c r="E25" s="174">
        <v>5212</v>
      </c>
      <c r="F25" s="174">
        <v>2324</v>
      </c>
      <c r="G25" s="36" t="s">
        <v>94</v>
      </c>
      <c r="H25" s="40">
        <v>1.1200000000000001</v>
      </c>
      <c r="I25" s="63">
        <v>2.89</v>
      </c>
      <c r="J25" s="38">
        <f t="shared" ref="J25:J32" si="1">H25+I25</f>
        <v>4.01</v>
      </c>
    </row>
    <row r="26" spans="1:10" ht="12.95" customHeight="1" x14ac:dyDescent="0.25">
      <c r="A26" s="187"/>
      <c r="B26" s="152" t="s">
        <v>256</v>
      </c>
      <c r="C26" s="41"/>
      <c r="D26" s="77"/>
      <c r="E26" s="174">
        <v>5512</v>
      </c>
      <c r="F26" s="174">
        <v>2324</v>
      </c>
      <c r="G26" s="36" t="s">
        <v>94</v>
      </c>
      <c r="H26" s="40">
        <v>4.01</v>
      </c>
      <c r="I26" s="63">
        <v>11.93</v>
      </c>
      <c r="J26" s="38">
        <f t="shared" si="1"/>
        <v>15.94</v>
      </c>
    </row>
    <row r="27" spans="1:10" ht="12.95" customHeight="1" x14ac:dyDescent="0.25">
      <c r="A27" s="187"/>
      <c r="B27" s="152" t="s">
        <v>255</v>
      </c>
      <c r="C27" s="41"/>
      <c r="D27" s="77"/>
      <c r="E27" s="174">
        <v>5512</v>
      </c>
      <c r="F27" s="174">
        <v>5153</v>
      </c>
      <c r="G27" s="36" t="s">
        <v>94</v>
      </c>
      <c r="H27" s="40">
        <v>45</v>
      </c>
      <c r="I27" s="63">
        <v>7</v>
      </c>
      <c r="J27" s="38">
        <f t="shared" si="1"/>
        <v>52</v>
      </c>
    </row>
    <row r="28" spans="1:10" ht="12.95" customHeight="1" x14ac:dyDescent="0.25">
      <c r="A28" s="187"/>
      <c r="B28" s="152" t="s">
        <v>254</v>
      </c>
      <c r="C28" s="41"/>
      <c r="D28" s="77"/>
      <c r="E28" s="174">
        <v>5512</v>
      </c>
      <c r="F28" s="174">
        <v>5137</v>
      </c>
      <c r="G28" s="36" t="s">
        <v>96</v>
      </c>
      <c r="H28" s="40">
        <v>6.7</v>
      </c>
      <c r="I28" s="63">
        <v>19.55</v>
      </c>
      <c r="J28" s="38">
        <f t="shared" si="1"/>
        <v>26.25</v>
      </c>
    </row>
    <row r="29" spans="1:10" ht="12.95" customHeight="1" x14ac:dyDescent="0.25">
      <c r="A29" s="187"/>
      <c r="B29" s="91" t="s">
        <v>253</v>
      </c>
      <c r="C29" s="73" t="s">
        <v>35</v>
      </c>
      <c r="D29" s="75">
        <v>14004</v>
      </c>
      <c r="E29" s="75"/>
      <c r="F29" s="75">
        <v>4116</v>
      </c>
      <c r="G29" s="74" t="s">
        <v>95</v>
      </c>
      <c r="H29" s="76">
        <v>0</v>
      </c>
      <c r="I29" s="99">
        <v>9.6</v>
      </c>
      <c r="J29" s="81">
        <f t="shared" si="1"/>
        <v>9.6</v>
      </c>
    </row>
    <row r="30" spans="1:10" ht="12.95" customHeight="1" x14ac:dyDescent="0.25">
      <c r="A30" s="187"/>
      <c r="B30" s="117" t="s">
        <v>252</v>
      </c>
      <c r="C30" s="154" t="s">
        <v>35</v>
      </c>
      <c r="D30" s="75">
        <v>14004</v>
      </c>
      <c r="E30" s="96">
        <v>5512</v>
      </c>
      <c r="F30" s="96">
        <v>5156</v>
      </c>
      <c r="G30" s="106" t="s">
        <v>95</v>
      </c>
      <c r="H30" s="107">
        <v>0</v>
      </c>
      <c r="I30" s="118">
        <v>5</v>
      </c>
      <c r="J30" s="153">
        <f t="shared" si="1"/>
        <v>5</v>
      </c>
    </row>
    <row r="31" spans="1:10" ht="12.95" customHeight="1" x14ac:dyDescent="0.25">
      <c r="A31" s="187"/>
      <c r="B31" s="117" t="s">
        <v>251</v>
      </c>
      <c r="C31" s="73" t="s">
        <v>35</v>
      </c>
      <c r="D31" s="75">
        <v>14004</v>
      </c>
      <c r="E31" s="96">
        <v>5512</v>
      </c>
      <c r="F31" s="96">
        <v>5019</v>
      </c>
      <c r="G31" s="106" t="s">
        <v>95</v>
      </c>
      <c r="H31" s="107">
        <v>0</v>
      </c>
      <c r="I31" s="118">
        <v>3.4</v>
      </c>
      <c r="J31" s="153">
        <f t="shared" si="1"/>
        <v>3.4</v>
      </c>
    </row>
    <row r="32" spans="1:10" ht="12.95" customHeight="1" x14ac:dyDescent="0.25">
      <c r="A32" s="187"/>
      <c r="B32" s="117" t="s">
        <v>250</v>
      </c>
      <c r="C32" s="73" t="s">
        <v>35</v>
      </c>
      <c r="D32" s="96">
        <v>14004</v>
      </c>
      <c r="E32" s="96">
        <v>5512</v>
      </c>
      <c r="F32" s="96">
        <v>5039</v>
      </c>
      <c r="G32" s="106" t="s">
        <v>95</v>
      </c>
      <c r="H32" s="107">
        <v>0</v>
      </c>
      <c r="I32" s="118">
        <v>1.2</v>
      </c>
      <c r="J32" s="153">
        <f t="shared" si="1"/>
        <v>1.2</v>
      </c>
    </row>
    <row r="33" spans="1:10" ht="12.95" customHeight="1" x14ac:dyDescent="0.25">
      <c r="A33" s="186" t="s">
        <v>39</v>
      </c>
      <c r="B33" s="152" t="s">
        <v>248</v>
      </c>
      <c r="C33" s="41"/>
      <c r="D33" s="77"/>
      <c r="E33" s="174">
        <v>3639</v>
      </c>
      <c r="F33" s="174">
        <v>6121</v>
      </c>
      <c r="G33" s="36" t="s">
        <v>72</v>
      </c>
      <c r="H33" s="78">
        <v>1850</v>
      </c>
      <c r="I33" s="63">
        <v>890</v>
      </c>
      <c r="J33" s="38">
        <f t="shared" si="0"/>
        <v>2740</v>
      </c>
    </row>
    <row r="34" spans="1:10" ht="12.95" customHeight="1" x14ac:dyDescent="0.25">
      <c r="A34" s="188"/>
      <c r="B34" s="79" t="s">
        <v>249</v>
      </c>
      <c r="C34" s="41"/>
      <c r="D34" s="36"/>
      <c r="E34" s="174">
        <v>3612</v>
      </c>
      <c r="F34" s="174">
        <v>3112</v>
      </c>
      <c r="G34" s="36" t="s">
        <v>73</v>
      </c>
      <c r="H34" s="40">
        <v>1000</v>
      </c>
      <c r="I34" s="63">
        <v>890</v>
      </c>
      <c r="J34" s="38">
        <f t="shared" si="0"/>
        <v>1890</v>
      </c>
    </row>
    <row r="35" spans="1:10" ht="12.95" customHeight="1" x14ac:dyDescent="0.25">
      <c r="A35" s="179" t="s">
        <v>40</v>
      </c>
      <c r="B35" s="79" t="s">
        <v>288</v>
      </c>
      <c r="C35" s="4"/>
      <c r="D35" s="175"/>
      <c r="E35" s="4"/>
      <c r="F35" s="175">
        <v>1121</v>
      </c>
      <c r="G35" s="175"/>
      <c r="H35" s="40">
        <v>50333.54</v>
      </c>
      <c r="I35" s="63">
        <v>1700</v>
      </c>
      <c r="J35" s="38">
        <f t="shared" si="0"/>
        <v>52033.54</v>
      </c>
    </row>
    <row r="36" spans="1:10" ht="12.95" customHeight="1" x14ac:dyDescent="0.25">
      <c r="A36" s="179"/>
      <c r="B36" s="79" t="s">
        <v>289</v>
      </c>
      <c r="C36" s="4"/>
      <c r="D36" s="175"/>
      <c r="E36" s="4"/>
      <c r="F36" s="175">
        <v>1333</v>
      </c>
      <c r="G36" s="175"/>
      <c r="H36" s="40">
        <v>11273.13</v>
      </c>
      <c r="I36" s="63">
        <v>-1500</v>
      </c>
      <c r="J36" s="38">
        <f t="shared" si="0"/>
        <v>9773.1299999999992</v>
      </c>
    </row>
    <row r="37" spans="1:10" ht="12.95" customHeight="1" x14ac:dyDescent="0.25">
      <c r="A37" s="179"/>
      <c r="B37" s="79" t="s">
        <v>291</v>
      </c>
      <c r="C37" s="41"/>
      <c r="D37" s="36"/>
      <c r="E37" s="174">
        <v>6171</v>
      </c>
      <c r="F37" s="174">
        <v>5362</v>
      </c>
      <c r="G37" s="36" t="s">
        <v>290</v>
      </c>
      <c r="H37" s="40">
        <v>910</v>
      </c>
      <c r="I37" s="63">
        <v>200</v>
      </c>
      <c r="J37" s="38">
        <f t="shared" si="0"/>
        <v>1110</v>
      </c>
    </row>
    <row r="38" spans="1:10" ht="12.75" customHeight="1" x14ac:dyDescent="0.25">
      <c r="A38" s="15"/>
      <c r="B38" s="64"/>
      <c r="C38" s="62"/>
      <c r="D38" s="62"/>
      <c r="E38" s="184" t="s">
        <v>14</v>
      </c>
      <c r="F38" s="184"/>
      <c r="G38" s="184"/>
      <c r="H38" s="61">
        <f>H5+H6+H7+H8+H9+H10+H11+H13+H15+H17+H18+H19+H34+H23+H24+H25+H26+H29+H35+H36</f>
        <v>64245.799999999996</v>
      </c>
      <c r="I38" s="61">
        <f t="shared" ref="I38:J38" si="2">I5+I6+I7+I8+I9+I10+I11+I13+I15+I17+I18+I19+I34+I23+I24+I25+I26+I29+I35+I36</f>
        <v>4264.8999999999996</v>
      </c>
      <c r="J38" s="61">
        <f t="shared" si="2"/>
        <v>68510.7</v>
      </c>
    </row>
    <row r="39" spans="1:10" ht="12.75" customHeight="1" x14ac:dyDescent="0.25">
      <c r="A39" s="15"/>
      <c r="B39" s="65" t="s">
        <v>32</v>
      </c>
      <c r="C39" s="62"/>
      <c r="D39" s="62"/>
      <c r="E39" s="185" t="s">
        <v>15</v>
      </c>
      <c r="F39" s="185"/>
      <c r="G39" s="185"/>
      <c r="H39" s="61">
        <f>H12+H14+H16+H20+H21+H22+H27+H28+H30+H31+H32+H37</f>
        <v>1033.92</v>
      </c>
      <c r="I39" s="61">
        <f t="shared" ref="I39:J39" si="3">I12+I14+I16+I20+I21+I22+I27+I28+I30+I31+I32+I37</f>
        <v>3374.9</v>
      </c>
      <c r="J39" s="61">
        <f t="shared" si="3"/>
        <v>4408.82</v>
      </c>
    </row>
    <row r="40" spans="1:10" ht="12.75" customHeight="1" x14ac:dyDescent="0.25">
      <c r="A40" s="15"/>
      <c r="B40" s="66"/>
      <c r="C40" s="62"/>
      <c r="D40" s="62"/>
      <c r="E40" s="185" t="s">
        <v>16</v>
      </c>
      <c r="F40" s="185"/>
      <c r="G40" s="185"/>
      <c r="H40" s="61">
        <f>H33</f>
        <v>1850</v>
      </c>
      <c r="I40" s="61">
        <f t="shared" ref="I40:J40" si="4">I33</f>
        <v>890</v>
      </c>
      <c r="J40" s="61">
        <f t="shared" si="4"/>
        <v>2740</v>
      </c>
    </row>
    <row r="41" spans="1:10" ht="12.75" customHeight="1" x14ac:dyDescent="0.25">
      <c r="A41" s="17"/>
      <c r="B41" s="46"/>
      <c r="C41" s="67"/>
      <c r="D41" s="67"/>
      <c r="E41" s="185" t="s">
        <v>17</v>
      </c>
      <c r="F41" s="185"/>
      <c r="G41" s="185"/>
      <c r="H41" s="42">
        <f>H38-H39-H40</f>
        <v>61361.88</v>
      </c>
      <c r="I41" s="42">
        <f t="shared" ref="I41:J41" si="5">I38-I39-I40</f>
        <v>0</v>
      </c>
      <c r="J41" s="42">
        <f t="shared" si="5"/>
        <v>61361.88</v>
      </c>
    </row>
    <row r="42" spans="1:10" ht="12.75" customHeight="1" x14ac:dyDescent="0.25">
      <c r="A42" s="20" t="s">
        <v>18</v>
      </c>
      <c r="B42" s="46"/>
      <c r="C42" s="67"/>
      <c r="D42" s="67"/>
      <c r="E42" s="68"/>
      <c r="F42" s="46"/>
      <c r="G42" s="46"/>
      <c r="H42" s="69"/>
      <c r="I42" s="69"/>
      <c r="J42" s="70"/>
    </row>
    <row r="43" spans="1:10" ht="12.75" customHeight="1" x14ac:dyDescent="0.25">
      <c r="A43" s="180" t="s">
        <v>13</v>
      </c>
      <c r="B43" s="109" t="s">
        <v>62</v>
      </c>
      <c r="C43" s="82"/>
      <c r="D43" s="80"/>
      <c r="E43" s="174">
        <v>6171</v>
      </c>
      <c r="F43" s="174">
        <v>5011</v>
      </c>
      <c r="G43" s="174"/>
      <c r="H43" s="38">
        <v>61994.12</v>
      </c>
      <c r="I43" s="39">
        <v>190</v>
      </c>
      <c r="J43" s="40">
        <f t="shared" ref="J43:J91" si="6">H43+I43</f>
        <v>62184.12</v>
      </c>
    </row>
    <row r="44" spans="1:10" ht="12.75" customHeight="1" x14ac:dyDescent="0.25">
      <c r="A44" s="181"/>
      <c r="B44" s="108" t="s">
        <v>83</v>
      </c>
      <c r="C44" s="82"/>
      <c r="D44" s="80"/>
      <c r="E44" s="174">
        <v>3314</v>
      </c>
      <c r="F44" s="174">
        <v>5011</v>
      </c>
      <c r="G44" s="174" t="s">
        <v>65</v>
      </c>
      <c r="H44" s="38">
        <v>1198</v>
      </c>
      <c r="I44" s="39">
        <v>-120</v>
      </c>
      <c r="J44" s="40">
        <f t="shared" si="6"/>
        <v>1078</v>
      </c>
    </row>
    <row r="45" spans="1:10" ht="12.75" customHeight="1" x14ac:dyDescent="0.25">
      <c r="A45" s="181"/>
      <c r="B45" s="108" t="s">
        <v>84</v>
      </c>
      <c r="C45" s="82"/>
      <c r="D45" s="80"/>
      <c r="E45" s="174">
        <v>3314</v>
      </c>
      <c r="F45" s="174">
        <v>5011</v>
      </c>
      <c r="G45" s="174" t="s">
        <v>66</v>
      </c>
      <c r="H45" s="38">
        <v>405</v>
      </c>
      <c r="I45" s="39">
        <v>-20</v>
      </c>
      <c r="J45" s="40">
        <f t="shared" si="6"/>
        <v>385</v>
      </c>
    </row>
    <row r="46" spans="1:10" ht="12.75" customHeight="1" x14ac:dyDescent="0.25">
      <c r="A46" s="181"/>
      <c r="B46" s="108" t="s">
        <v>85</v>
      </c>
      <c r="C46" s="82"/>
      <c r="D46" s="80"/>
      <c r="E46" s="174">
        <v>4369</v>
      </c>
      <c r="F46" s="174">
        <v>5011</v>
      </c>
      <c r="G46" s="174" t="s">
        <v>67</v>
      </c>
      <c r="H46" s="38">
        <v>4071</v>
      </c>
      <c r="I46" s="39">
        <v>-130</v>
      </c>
      <c r="J46" s="40">
        <f t="shared" si="6"/>
        <v>3941</v>
      </c>
    </row>
    <row r="47" spans="1:10" ht="12.75" customHeight="1" x14ac:dyDescent="0.25">
      <c r="A47" s="181"/>
      <c r="B47" s="108" t="s">
        <v>86</v>
      </c>
      <c r="C47" s="82"/>
      <c r="D47" s="80"/>
      <c r="E47" s="174">
        <v>6171</v>
      </c>
      <c r="F47" s="174">
        <v>5031</v>
      </c>
      <c r="G47" s="174"/>
      <c r="H47" s="38">
        <v>15398.53</v>
      </c>
      <c r="I47" s="39">
        <v>147.5</v>
      </c>
      <c r="J47" s="40">
        <f t="shared" si="6"/>
        <v>15546.03</v>
      </c>
    </row>
    <row r="48" spans="1:10" ht="12.75" customHeight="1" x14ac:dyDescent="0.25">
      <c r="A48" s="181"/>
      <c r="B48" s="108" t="s">
        <v>88</v>
      </c>
      <c r="C48" s="82"/>
      <c r="D48" s="80"/>
      <c r="E48" s="174">
        <v>3314</v>
      </c>
      <c r="F48" s="174">
        <v>5031</v>
      </c>
      <c r="G48" s="174" t="s">
        <v>65</v>
      </c>
      <c r="H48" s="38">
        <v>300</v>
      </c>
      <c r="I48" s="39">
        <v>-30</v>
      </c>
      <c r="J48" s="40">
        <f t="shared" si="6"/>
        <v>270</v>
      </c>
    </row>
    <row r="49" spans="1:10" ht="12.75" customHeight="1" x14ac:dyDescent="0.25">
      <c r="A49" s="181"/>
      <c r="B49" s="108" t="s">
        <v>89</v>
      </c>
      <c r="C49" s="82"/>
      <c r="D49" s="80"/>
      <c r="E49" s="174">
        <v>3314</v>
      </c>
      <c r="F49" s="174">
        <v>5031</v>
      </c>
      <c r="G49" s="174" t="s">
        <v>66</v>
      </c>
      <c r="H49" s="38">
        <v>102</v>
      </c>
      <c r="I49" s="39">
        <v>-5</v>
      </c>
      <c r="J49" s="40">
        <f t="shared" si="6"/>
        <v>97</v>
      </c>
    </row>
    <row r="50" spans="1:10" ht="12.75" customHeight="1" x14ac:dyDescent="0.25">
      <c r="A50" s="181"/>
      <c r="B50" s="108" t="s">
        <v>90</v>
      </c>
      <c r="C50" s="82"/>
      <c r="D50" s="80"/>
      <c r="E50" s="174">
        <v>4369</v>
      </c>
      <c r="F50" s="174">
        <v>5031</v>
      </c>
      <c r="G50" s="174" t="s">
        <v>67</v>
      </c>
      <c r="H50" s="38">
        <v>1018</v>
      </c>
      <c r="I50" s="39">
        <v>-32.5</v>
      </c>
      <c r="J50" s="40">
        <f t="shared" si="6"/>
        <v>985.5</v>
      </c>
    </row>
    <row r="51" spans="1:10" ht="12.75" customHeight="1" x14ac:dyDescent="0.25">
      <c r="A51" s="181"/>
      <c r="B51" s="108" t="s">
        <v>87</v>
      </c>
      <c r="C51" s="82"/>
      <c r="D51" s="80"/>
      <c r="E51" s="174">
        <v>6171</v>
      </c>
      <c r="F51" s="174">
        <v>5032</v>
      </c>
      <c r="G51" s="174"/>
      <c r="H51" s="38">
        <v>5543.47</v>
      </c>
      <c r="I51" s="39">
        <v>53.1</v>
      </c>
      <c r="J51" s="40">
        <f t="shared" si="6"/>
        <v>5596.5700000000006</v>
      </c>
    </row>
    <row r="52" spans="1:10" ht="12.75" customHeight="1" x14ac:dyDescent="0.25">
      <c r="A52" s="181"/>
      <c r="B52" s="108" t="s">
        <v>91</v>
      </c>
      <c r="C52" s="82"/>
      <c r="D52" s="80"/>
      <c r="E52" s="174">
        <v>3314</v>
      </c>
      <c r="F52" s="174">
        <v>5032</v>
      </c>
      <c r="G52" s="174" t="s">
        <v>65</v>
      </c>
      <c r="H52" s="38">
        <v>108</v>
      </c>
      <c r="I52" s="39">
        <v>-10.8</v>
      </c>
      <c r="J52" s="40">
        <f t="shared" si="6"/>
        <v>97.2</v>
      </c>
    </row>
    <row r="53" spans="1:10" ht="12.75" customHeight="1" x14ac:dyDescent="0.25">
      <c r="A53" s="181"/>
      <c r="B53" s="108" t="s">
        <v>92</v>
      </c>
      <c r="C53" s="82"/>
      <c r="D53" s="80"/>
      <c r="E53" s="174">
        <v>3314</v>
      </c>
      <c r="F53" s="174">
        <v>5032</v>
      </c>
      <c r="G53" s="174" t="s">
        <v>66</v>
      </c>
      <c r="H53" s="38">
        <v>37</v>
      </c>
      <c r="I53" s="39">
        <v>-1.8</v>
      </c>
      <c r="J53" s="40">
        <f t="shared" si="6"/>
        <v>35.200000000000003</v>
      </c>
    </row>
    <row r="54" spans="1:10" ht="12.75" customHeight="1" x14ac:dyDescent="0.25">
      <c r="A54" s="181"/>
      <c r="B54" s="108" t="s">
        <v>93</v>
      </c>
      <c r="C54" s="82"/>
      <c r="D54" s="80"/>
      <c r="E54" s="174">
        <v>4369</v>
      </c>
      <c r="F54" s="174">
        <v>5032</v>
      </c>
      <c r="G54" s="174" t="s">
        <v>67</v>
      </c>
      <c r="H54" s="38">
        <v>367</v>
      </c>
      <c r="I54" s="39">
        <v>-11.7</v>
      </c>
      <c r="J54" s="40">
        <f t="shared" si="6"/>
        <v>355.3</v>
      </c>
    </row>
    <row r="55" spans="1:10" ht="12.75" customHeight="1" x14ac:dyDescent="0.25">
      <c r="A55" s="181"/>
      <c r="B55" s="108" t="s">
        <v>63</v>
      </c>
      <c r="C55" s="82"/>
      <c r="D55" s="80"/>
      <c r="E55" s="174">
        <v>6310</v>
      </c>
      <c r="F55" s="174">
        <v>5141</v>
      </c>
      <c r="G55" s="174"/>
      <c r="H55" s="38">
        <v>459.5</v>
      </c>
      <c r="I55" s="39">
        <v>-56</v>
      </c>
      <c r="J55" s="40">
        <f t="shared" si="6"/>
        <v>403.5</v>
      </c>
    </row>
    <row r="56" spans="1:10" ht="12.75" customHeight="1" x14ac:dyDescent="0.25">
      <c r="A56" s="181"/>
      <c r="B56" s="108" t="s">
        <v>64</v>
      </c>
      <c r="C56" s="82"/>
      <c r="D56" s="80"/>
      <c r="E56" s="174">
        <v>6171</v>
      </c>
      <c r="F56" s="174">
        <v>5424</v>
      </c>
      <c r="G56" s="174"/>
      <c r="H56" s="38">
        <v>500</v>
      </c>
      <c r="I56" s="39">
        <v>27.2</v>
      </c>
      <c r="J56" s="40">
        <f t="shared" si="6"/>
        <v>527.20000000000005</v>
      </c>
    </row>
    <row r="57" spans="1:10" ht="12.75" customHeight="1" x14ac:dyDescent="0.25">
      <c r="A57" s="180" t="s">
        <v>37</v>
      </c>
      <c r="B57" s="152" t="s">
        <v>68</v>
      </c>
      <c r="C57" s="41"/>
      <c r="D57" s="174"/>
      <c r="E57" s="174">
        <v>1014</v>
      </c>
      <c r="F57" s="174">
        <v>5169</v>
      </c>
      <c r="G57" s="174"/>
      <c r="H57" s="38">
        <v>808</v>
      </c>
      <c r="I57" s="39">
        <v>-28</v>
      </c>
      <c r="J57" s="40">
        <f t="shared" si="6"/>
        <v>780</v>
      </c>
    </row>
    <row r="58" spans="1:10" ht="12.75" customHeight="1" x14ac:dyDescent="0.25">
      <c r="A58" s="181"/>
      <c r="B58" s="152" t="s">
        <v>53</v>
      </c>
      <c r="C58" s="41"/>
      <c r="D58" s="174"/>
      <c r="E58" s="174">
        <v>3716</v>
      </c>
      <c r="F58" s="174">
        <v>5171</v>
      </c>
      <c r="G58" s="36"/>
      <c r="H58" s="38">
        <v>50</v>
      </c>
      <c r="I58" s="39">
        <v>18</v>
      </c>
      <c r="J58" s="78">
        <f t="shared" si="6"/>
        <v>68</v>
      </c>
    </row>
    <row r="59" spans="1:10" ht="12.75" customHeight="1" x14ac:dyDescent="0.25">
      <c r="A59" s="181"/>
      <c r="B59" s="79" t="s">
        <v>54</v>
      </c>
      <c r="C59" s="41"/>
      <c r="D59" s="174"/>
      <c r="E59" s="174">
        <v>3745</v>
      </c>
      <c r="F59" s="174">
        <v>5169</v>
      </c>
      <c r="G59" s="36" t="s">
        <v>47</v>
      </c>
      <c r="H59" s="38">
        <v>305.02</v>
      </c>
      <c r="I59" s="39">
        <v>10</v>
      </c>
      <c r="J59" s="78">
        <f t="shared" si="6"/>
        <v>315.02</v>
      </c>
    </row>
    <row r="60" spans="1:10" ht="12.75" customHeight="1" x14ac:dyDescent="0.25">
      <c r="A60" s="189" t="s">
        <v>36</v>
      </c>
      <c r="B60" s="50" t="s">
        <v>60</v>
      </c>
      <c r="C60" s="82"/>
      <c r="D60" s="84">
        <v>13011</v>
      </c>
      <c r="E60" s="174">
        <v>4329</v>
      </c>
      <c r="F60" s="174">
        <v>5167</v>
      </c>
      <c r="G60" s="36" t="s">
        <v>59</v>
      </c>
      <c r="H60" s="38">
        <v>120</v>
      </c>
      <c r="I60" s="39">
        <v>-1</v>
      </c>
      <c r="J60" s="40">
        <f t="shared" si="6"/>
        <v>119</v>
      </c>
    </row>
    <row r="61" spans="1:10" ht="12.75" customHeight="1" x14ac:dyDescent="0.25">
      <c r="A61" s="189"/>
      <c r="B61" s="50" t="s">
        <v>61</v>
      </c>
      <c r="C61" s="82"/>
      <c r="D61" s="84">
        <v>13011</v>
      </c>
      <c r="E61" s="174">
        <v>4329</v>
      </c>
      <c r="F61" s="174">
        <v>5133</v>
      </c>
      <c r="G61" s="36" t="s">
        <v>59</v>
      </c>
      <c r="H61" s="38">
        <v>14</v>
      </c>
      <c r="I61" s="39">
        <v>1</v>
      </c>
      <c r="J61" s="40">
        <f t="shared" si="6"/>
        <v>15</v>
      </c>
    </row>
    <row r="62" spans="1:10" ht="12.75" customHeight="1" x14ac:dyDescent="0.25">
      <c r="A62" s="189" t="s">
        <v>38</v>
      </c>
      <c r="B62" s="50" t="s">
        <v>69</v>
      </c>
      <c r="C62" s="82"/>
      <c r="D62" s="84"/>
      <c r="E62" s="174">
        <v>6171</v>
      </c>
      <c r="F62" s="174">
        <v>5169</v>
      </c>
      <c r="G62" s="36"/>
      <c r="H62" s="38">
        <v>3209.57</v>
      </c>
      <c r="I62" s="39">
        <v>-200</v>
      </c>
      <c r="J62" s="40">
        <f t="shared" si="6"/>
        <v>3009.57</v>
      </c>
    </row>
    <row r="63" spans="1:10" ht="12.75" customHeight="1" x14ac:dyDescent="0.25">
      <c r="A63" s="189"/>
      <c r="B63" s="50" t="s">
        <v>70</v>
      </c>
      <c r="C63" s="82"/>
      <c r="D63" s="84"/>
      <c r="E63" s="174">
        <v>6171</v>
      </c>
      <c r="F63" s="174">
        <v>5168</v>
      </c>
      <c r="G63" s="36"/>
      <c r="H63" s="38">
        <v>3393.85</v>
      </c>
      <c r="I63" s="39">
        <v>200</v>
      </c>
      <c r="J63" s="40">
        <f t="shared" si="6"/>
        <v>3593.85</v>
      </c>
    </row>
    <row r="64" spans="1:10" ht="12.75" customHeight="1" x14ac:dyDescent="0.25">
      <c r="A64" s="180" t="s">
        <v>39</v>
      </c>
      <c r="B64" s="152" t="s">
        <v>104</v>
      </c>
      <c r="C64" s="82"/>
      <c r="D64" s="84"/>
      <c r="E64" s="174">
        <v>3419</v>
      </c>
      <c r="F64" s="174">
        <v>5222</v>
      </c>
      <c r="G64" s="36" t="s">
        <v>108</v>
      </c>
      <c r="H64" s="40">
        <v>85</v>
      </c>
      <c r="I64" s="63">
        <v>-47</v>
      </c>
      <c r="J64" s="38">
        <f>H64+I64</f>
        <v>38</v>
      </c>
    </row>
    <row r="65" spans="1:10" ht="12.75" customHeight="1" x14ac:dyDescent="0.25">
      <c r="A65" s="181"/>
      <c r="B65" s="152" t="s">
        <v>105</v>
      </c>
      <c r="C65" s="82"/>
      <c r="D65" s="84"/>
      <c r="E65" s="174">
        <v>3113</v>
      </c>
      <c r="F65" s="174">
        <v>5194</v>
      </c>
      <c r="G65" s="36"/>
      <c r="H65" s="40">
        <v>70</v>
      </c>
      <c r="I65" s="63">
        <v>-30</v>
      </c>
      <c r="J65" s="38">
        <f>H65+I65</f>
        <v>40</v>
      </c>
    </row>
    <row r="66" spans="1:10" ht="12.75" customHeight="1" x14ac:dyDescent="0.25">
      <c r="A66" s="181"/>
      <c r="B66" s="152" t="s">
        <v>106</v>
      </c>
      <c r="C66" s="82"/>
      <c r="D66" s="84"/>
      <c r="E66" s="112">
        <v>3113</v>
      </c>
      <c r="F66" s="112">
        <v>5492</v>
      </c>
      <c r="G66" s="36"/>
      <c r="H66" s="40">
        <v>70</v>
      </c>
      <c r="I66" s="63">
        <v>-20</v>
      </c>
      <c r="J66" s="38">
        <f>H66+I66</f>
        <v>50</v>
      </c>
    </row>
    <row r="67" spans="1:10" ht="12.75" customHeight="1" x14ac:dyDescent="0.25">
      <c r="A67" s="203"/>
      <c r="B67" s="115" t="s">
        <v>107</v>
      </c>
      <c r="C67" s="82"/>
      <c r="D67" s="84"/>
      <c r="E67" s="112">
        <v>6171</v>
      </c>
      <c r="F67" s="112">
        <v>5166</v>
      </c>
      <c r="G67" s="36" t="s">
        <v>109</v>
      </c>
      <c r="H67" s="40">
        <v>700</v>
      </c>
      <c r="I67" s="63">
        <v>97</v>
      </c>
      <c r="J67" s="38">
        <f t="shared" ref="J67:J74" si="7">H67+I67</f>
        <v>797</v>
      </c>
    </row>
    <row r="68" spans="1:10" ht="12.75" customHeight="1" x14ac:dyDescent="0.25">
      <c r="A68" s="181" t="s">
        <v>40</v>
      </c>
      <c r="B68" s="149" t="s">
        <v>99</v>
      </c>
      <c r="C68" s="82"/>
      <c r="D68" s="80"/>
      <c r="E68" s="174">
        <v>5512</v>
      </c>
      <c r="F68" s="174">
        <v>5134</v>
      </c>
      <c r="G68" s="36" t="s">
        <v>95</v>
      </c>
      <c r="H68" s="40">
        <v>8</v>
      </c>
      <c r="I68" s="63">
        <v>-8</v>
      </c>
      <c r="J68" s="38">
        <f t="shared" si="7"/>
        <v>0</v>
      </c>
    </row>
    <row r="69" spans="1:10" ht="12.75" customHeight="1" x14ac:dyDescent="0.25">
      <c r="A69" s="181"/>
      <c r="B69" s="149" t="s">
        <v>100</v>
      </c>
      <c r="C69" s="82"/>
      <c r="D69" s="80"/>
      <c r="E69" s="174">
        <v>5512</v>
      </c>
      <c r="F69" s="174">
        <v>5137</v>
      </c>
      <c r="G69" s="36" t="s">
        <v>95</v>
      </c>
      <c r="H69" s="40">
        <v>40</v>
      </c>
      <c r="I69" s="63">
        <v>-4</v>
      </c>
      <c r="J69" s="38">
        <f t="shared" si="7"/>
        <v>36</v>
      </c>
    </row>
    <row r="70" spans="1:10" ht="12.75" customHeight="1" x14ac:dyDescent="0.25">
      <c r="A70" s="181"/>
      <c r="B70" s="149" t="s">
        <v>278</v>
      </c>
      <c r="C70" s="82"/>
      <c r="D70" s="80"/>
      <c r="E70" s="174">
        <v>5512</v>
      </c>
      <c r="F70" s="174">
        <v>5167</v>
      </c>
      <c r="G70" s="36" t="s">
        <v>95</v>
      </c>
      <c r="H70" s="40">
        <v>10</v>
      </c>
      <c r="I70" s="63">
        <v>-6</v>
      </c>
      <c r="J70" s="38">
        <f t="shared" si="7"/>
        <v>4</v>
      </c>
    </row>
    <row r="71" spans="1:10" ht="12.75" customHeight="1" x14ac:dyDescent="0.25">
      <c r="A71" s="181"/>
      <c r="B71" s="149" t="s">
        <v>101</v>
      </c>
      <c r="C71" s="82"/>
      <c r="D71" s="80"/>
      <c r="E71" s="174">
        <v>5512</v>
      </c>
      <c r="F71" s="174">
        <v>5169</v>
      </c>
      <c r="G71" s="36" t="s">
        <v>95</v>
      </c>
      <c r="H71" s="40">
        <v>15</v>
      </c>
      <c r="I71" s="63">
        <v>-5</v>
      </c>
      <c r="J71" s="38">
        <f t="shared" si="7"/>
        <v>10</v>
      </c>
    </row>
    <row r="72" spans="1:10" ht="12.75" customHeight="1" x14ac:dyDescent="0.25">
      <c r="A72" s="181"/>
      <c r="B72" s="149" t="s">
        <v>98</v>
      </c>
      <c r="C72" s="82"/>
      <c r="D72" s="80"/>
      <c r="E72" s="174">
        <v>5212</v>
      </c>
      <c r="F72" s="36" t="s">
        <v>97</v>
      </c>
      <c r="G72" s="113"/>
      <c r="H72" s="40">
        <v>179</v>
      </c>
      <c r="I72" s="63">
        <v>-7</v>
      </c>
      <c r="J72" s="38">
        <f t="shared" si="7"/>
        <v>172</v>
      </c>
    </row>
    <row r="73" spans="1:10" ht="12.75" customHeight="1" x14ac:dyDescent="0.25">
      <c r="A73" s="181"/>
      <c r="B73" s="149" t="s">
        <v>102</v>
      </c>
      <c r="C73" s="82"/>
      <c r="D73" s="80"/>
      <c r="E73" s="174">
        <v>5512</v>
      </c>
      <c r="F73" s="174">
        <v>5132</v>
      </c>
      <c r="G73" s="36" t="s">
        <v>95</v>
      </c>
      <c r="H73" s="40">
        <v>83.84</v>
      </c>
      <c r="I73" s="63">
        <v>28</v>
      </c>
      <c r="J73" s="38">
        <f t="shared" si="7"/>
        <v>111.84</v>
      </c>
    </row>
    <row r="74" spans="1:10" ht="12.75" customHeight="1" x14ac:dyDescent="0.25">
      <c r="A74" s="181"/>
      <c r="B74" s="149" t="s">
        <v>103</v>
      </c>
      <c r="C74" s="82"/>
      <c r="D74" s="80"/>
      <c r="E74" s="174">
        <v>5512</v>
      </c>
      <c r="F74" s="174">
        <v>5171</v>
      </c>
      <c r="G74" s="36" t="s">
        <v>95</v>
      </c>
      <c r="H74" s="40">
        <v>115</v>
      </c>
      <c r="I74" s="63">
        <v>2</v>
      </c>
      <c r="J74" s="38">
        <f t="shared" si="7"/>
        <v>117</v>
      </c>
    </row>
    <row r="75" spans="1:10" ht="12.75" customHeight="1" x14ac:dyDescent="0.25">
      <c r="A75" s="180" t="s">
        <v>71</v>
      </c>
      <c r="B75" s="50" t="s">
        <v>76</v>
      </c>
      <c r="C75" s="82"/>
      <c r="D75" s="80"/>
      <c r="E75" s="174">
        <v>2212</v>
      </c>
      <c r="F75" s="174">
        <v>5169</v>
      </c>
      <c r="G75" s="36" t="s">
        <v>74</v>
      </c>
      <c r="H75" s="38">
        <v>5568.6</v>
      </c>
      <c r="I75" s="39">
        <v>50</v>
      </c>
      <c r="J75" s="40">
        <f t="shared" si="6"/>
        <v>5618.6</v>
      </c>
    </row>
    <row r="76" spans="1:10" ht="12.75" customHeight="1" x14ac:dyDescent="0.25">
      <c r="A76" s="181"/>
      <c r="B76" s="50" t="s">
        <v>75</v>
      </c>
      <c r="C76" s="82"/>
      <c r="D76" s="80"/>
      <c r="E76" s="174">
        <v>2219</v>
      </c>
      <c r="F76" s="174">
        <v>5169</v>
      </c>
      <c r="G76" s="36" t="s">
        <v>74</v>
      </c>
      <c r="H76" s="38">
        <v>978.6</v>
      </c>
      <c r="I76" s="39">
        <v>50</v>
      </c>
      <c r="J76" s="40">
        <f t="shared" si="6"/>
        <v>1028.5999999999999</v>
      </c>
    </row>
    <row r="77" spans="1:10" ht="12.75" customHeight="1" x14ac:dyDescent="0.25">
      <c r="A77" s="181"/>
      <c r="B77" s="50" t="s">
        <v>77</v>
      </c>
      <c r="C77" s="82"/>
      <c r="D77" s="80"/>
      <c r="E77" s="174">
        <v>2341</v>
      </c>
      <c r="F77" s="174">
        <v>5171</v>
      </c>
      <c r="G77" s="36" t="s">
        <v>74</v>
      </c>
      <c r="H77" s="38">
        <v>229.16</v>
      </c>
      <c r="I77" s="39">
        <v>-40</v>
      </c>
      <c r="J77" s="40">
        <f t="shared" si="6"/>
        <v>189.16</v>
      </c>
    </row>
    <row r="78" spans="1:10" ht="12.75" customHeight="1" x14ac:dyDescent="0.25">
      <c r="A78" s="181"/>
      <c r="B78" s="50" t="s">
        <v>78</v>
      </c>
      <c r="C78" s="82"/>
      <c r="D78" s="80"/>
      <c r="E78" s="174">
        <v>3421</v>
      </c>
      <c r="F78" s="174">
        <v>5169</v>
      </c>
      <c r="G78" s="36" t="s">
        <v>74</v>
      </c>
      <c r="H78" s="38">
        <v>60</v>
      </c>
      <c r="I78" s="39">
        <v>-60</v>
      </c>
      <c r="J78" s="40">
        <f t="shared" si="6"/>
        <v>0</v>
      </c>
    </row>
    <row r="79" spans="1:10" ht="12.75" customHeight="1" x14ac:dyDescent="0.25">
      <c r="A79" s="181"/>
      <c r="B79" s="50" t="s">
        <v>79</v>
      </c>
      <c r="C79" s="82"/>
      <c r="D79" s="80"/>
      <c r="E79" s="174">
        <v>3632</v>
      </c>
      <c r="F79" s="174">
        <v>5169</v>
      </c>
      <c r="G79" s="36" t="s">
        <v>74</v>
      </c>
      <c r="H79" s="38">
        <v>847</v>
      </c>
      <c r="I79" s="39">
        <v>-60</v>
      </c>
      <c r="J79" s="40">
        <f t="shared" si="6"/>
        <v>787</v>
      </c>
    </row>
    <row r="80" spans="1:10" ht="12.75" customHeight="1" x14ac:dyDescent="0.25">
      <c r="A80" s="181"/>
      <c r="B80" s="50" t="s">
        <v>80</v>
      </c>
      <c r="C80" s="82"/>
      <c r="D80" s="80"/>
      <c r="E80" s="174">
        <v>3632</v>
      </c>
      <c r="F80" s="174">
        <v>5171</v>
      </c>
      <c r="G80" s="36" t="s">
        <v>74</v>
      </c>
      <c r="H80" s="38">
        <v>138.9</v>
      </c>
      <c r="I80" s="39">
        <v>60</v>
      </c>
      <c r="J80" s="40">
        <f t="shared" si="6"/>
        <v>198.9</v>
      </c>
    </row>
    <row r="81" spans="1:10" ht="12.75" customHeight="1" x14ac:dyDescent="0.25">
      <c r="A81" s="181"/>
      <c r="B81" s="50" t="s">
        <v>81</v>
      </c>
      <c r="C81" s="82"/>
      <c r="D81" s="80"/>
      <c r="E81" s="174">
        <v>3745</v>
      </c>
      <c r="F81" s="174">
        <v>5139</v>
      </c>
      <c r="G81" s="36" t="s">
        <v>74</v>
      </c>
      <c r="H81" s="38">
        <v>300</v>
      </c>
      <c r="I81" s="39">
        <v>-120</v>
      </c>
      <c r="J81" s="40">
        <f t="shared" si="6"/>
        <v>180</v>
      </c>
    </row>
    <row r="82" spans="1:10" ht="12.75" customHeight="1" x14ac:dyDescent="0.25">
      <c r="A82" s="181"/>
      <c r="B82" s="50" t="s">
        <v>82</v>
      </c>
      <c r="C82" s="82"/>
      <c r="D82" s="80"/>
      <c r="E82" s="174">
        <v>3745</v>
      </c>
      <c r="F82" s="174">
        <v>5171</v>
      </c>
      <c r="G82" s="36" t="s">
        <v>74</v>
      </c>
      <c r="H82" s="38">
        <v>12748.38</v>
      </c>
      <c r="I82" s="39">
        <v>120</v>
      </c>
      <c r="J82" s="40">
        <f t="shared" si="6"/>
        <v>12868.38</v>
      </c>
    </row>
    <row r="83" spans="1:10" ht="12.75" customHeight="1" x14ac:dyDescent="0.25">
      <c r="A83" s="189" t="s">
        <v>247</v>
      </c>
      <c r="B83" s="143" t="s">
        <v>156</v>
      </c>
      <c r="C83" s="148"/>
      <c r="D83" s="148"/>
      <c r="E83" s="150" t="s">
        <v>136</v>
      </c>
      <c r="F83" s="151">
        <v>5171</v>
      </c>
      <c r="G83" s="150" t="s">
        <v>157</v>
      </c>
      <c r="H83" s="38">
        <v>2175.6</v>
      </c>
      <c r="I83" s="39">
        <v>-101</v>
      </c>
      <c r="J83" s="147">
        <v>2074.6</v>
      </c>
    </row>
    <row r="84" spans="1:10" ht="12.75" customHeight="1" x14ac:dyDescent="0.25">
      <c r="A84" s="189"/>
      <c r="B84" s="143" t="s">
        <v>158</v>
      </c>
      <c r="C84" s="148"/>
      <c r="D84" s="148"/>
      <c r="E84" s="150" t="s">
        <v>136</v>
      </c>
      <c r="F84" s="151">
        <v>5171</v>
      </c>
      <c r="G84" s="150" t="s">
        <v>159</v>
      </c>
      <c r="H84" s="38">
        <v>1556</v>
      </c>
      <c r="I84" s="39">
        <v>-2</v>
      </c>
      <c r="J84" s="147">
        <v>1554</v>
      </c>
    </row>
    <row r="85" spans="1:10" ht="12.75" customHeight="1" x14ac:dyDescent="0.25">
      <c r="A85" s="189"/>
      <c r="B85" s="149" t="s">
        <v>160</v>
      </c>
      <c r="C85" s="148"/>
      <c r="D85" s="148"/>
      <c r="E85" s="123" t="s">
        <v>117</v>
      </c>
      <c r="F85" s="126">
        <v>5171</v>
      </c>
      <c r="G85" s="123" t="s">
        <v>161</v>
      </c>
      <c r="H85" s="38">
        <v>659</v>
      </c>
      <c r="I85" s="39">
        <v>-17.5</v>
      </c>
      <c r="J85" s="147">
        <v>641.5</v>
      </c>
    </row>
    <row r="86" spans="1:10" ht="12.75" customHeight="1" x14ac:dyDescent="0.25">
      <c r="A86" s="189"/>
      <c r="B86" s="143" t="s">
        <v>183</v>
      </c>
      <c r="C86" s="148"/>
      <c r="D86" s="148"/>
      <c r="E86" s="150" t="s">
        <v>149</v>
      </c>
      <c r="F86" s="151">
        <v>5166</v>
      </c>
      <c r="G86" s="150" t="s">
        <v>184</v>
      </c>
      <c r="H86" s="40">
        <v>54</v>
      </c>
      <c r="I86" s="63">
        <v>-21</v>
      </c>
      <c r="J86" s="147">
        <v>33</v>
      </c>
    </row>
    <row r="87" spans="1:10" ht="12.75" customHeight="1" x14ac:dyDescent="0.25">
      <c r="A87" s="189"/>
      <c r="B87" s="143" t="s">
        <v>201</v>
      </c>
      <c r="C87" s="148"/>
      <c r="D87" s="148"/>
      <c r="E87" s="150" t="s">
        <v>136</v>
      </c>
      <c r="F87" s="151">
        <v>5171</v>
      </c>
      <c r="G87" s="150" t="s">
        <v>202</v>
      </c>
      <c r="H87" s="40">
        <v>3225</v>
      </c>
      <c r="I87" s="63">
        <v>32.5</v>
      </c>
      <c r="J87" s="147">
        <v>3257.5</v>
      </c>
    </row>
    <row r="88" spans="1:10" ht="12.75" customHeight="1" x14ac:dyDescent="0.25">
      <c r="A88" s="189"/>
      <c r="B88" s="143" t="s">
        <v>206</v>
      </c>
      <c r="C88" s="148"/>
      <c r="D88" s="148"/>
      <c r="E88" s="150" t="s">
        <v>136</v>
      </c>
      <c r="F88" s="151">
        <v>5171</v>
      </c>
      <c r="G88" s="150" t="s">
        <v>207</v>
      </c>
      <c r="H88" s="40">
        <v>418.5</v>
      </c>
      <c r="I88" s="63">
        <v>60</v>
      </c>
      <c r="J88" s="147">
        <v>478.5</v>
      </c>
    </row>
    <row r="89" spans="1:10" ht="12.75" customHeight="1" x14ac:dyDescent="0.25">
      <c r="A89" s="189"/>
      <c r="B89" s="143" t="s">
        <v>228</v>
      </c>
      <c r="C89" s="148"/>
      <c r="D89" s="148"/>
      <c r="E89" s="150" t="s">
        <v>120</v>
      </c>
      <c r="F89" s="151">
        <v>5171</v>
      </c>
      <c r="G89" s="150" t="s">
        <v>229</v>
      </c>
      <c r="H89" s="40">
        <v>4760</v>
      </c>
      <c r="I89" s="63">
        <v>13.5</v>
      </c>
      <c r="J89" s="147">
        <v>4773.5</v>
      </c>
    </row>
    <row r="90" spans="1:10" ht="12.75" customHeight="1" x14ac:dyDescent="0.25">
      <c r="A90" s="189"/>
      <c r="B90" s="149" t="s">
        <v>240</v>
      </c>
      <c r="C90" s="148"/>
      <c r="D90" s="148"/>
      <c r="E90" s="150" t="s">
        <v>146</v>
      </c>
      <c r="F90" s="151">
        <v>5139</v>
      </c>
      <c r="G90" s="150"/>
      <c r="H90" s="40">
        <v>1435</v>
      </c>
      <c r="I90" s="63">
        <v>-100</v>
      </c>
      <c r="J90" s="147">
        <v>1335</v>
      </c>
    </row>
    <row r="91" spans="1:10" ht="12.75" customHeight="1" x14ac:dyDescent="0.25">
      <c r="A91" s="189"/>
      <c r="B91" s="152" t="s">
        <v>245</v>
      </c>
      <c r="C91" s="82"/>
      <c r="D91" s="80"/>
      <c r="E91" s="174">
        <v>5521</v>
      </c>
      <c r="F91" s="174">
        <v>5162</v>
      </c>
      <c r="G91" s="174">
        <v>2130</v>
      </c>
      <c r="H91" s="38">
        <v>20</v>
      </c>
      <c r="I91" s="39">
        <v>-5</v>
      </c>
      <c r="J91" s="40">
        <f t="shared" si="6"/>
        <v>15</v>
      </c>
    </row>
    <row r="92" spans="1:10" ht="12.75" customHeight="1" x14ac:dyDescent="0.25">
      <c r="A92" s="189" t="s">
        <v>302</v>
      </c>
      <c r="B92" s="176" t="s">
        <v>282</v>
      </c>
      <c r="C92" s="167" t="s">
        <v>35</v>
      </c>
      <c r="D92" s="168"/>
      <c r="E92" s="75">
        <v>2219</v>
      </c>
      <c r="F92" s="75">
        <v>5137</v>
      </c>
      <c r="G92" s="74" t="s">
        <v>74</v>
      </c>
      <c r="H92" s="76">
        <v>0</v>
      </c>
      <c r="I92" s="99">
        <v>90</v>
      </c>
      <c r="J92" s="81">
        <f>H92+I92</f>
        <v>90</v>
      </c>
    </row>
    <row r="93" spans="1:10" ht="12.75" customHeight="1" x14ac:dyDescent="0.25">
      <c r="A93" s="189"/>
      <c r="B93" s="37" t="s">
        <v>292</v>
      </c>
      <c r="C93" s="169"/>
      <c r="D93" s="170"/>
      <c r="E93" s="174">
        <v>5521</v>
      </c>
      <c r="F93" s="174">
        <v>5171</v>
      </c>
      <c r="G93" s="36" t="s">
        <v>281</v>
      </c>
      <c r="H93" s="40">
        <v>190</v>
      </c>
      <c r="I93" s="63">
        <v>-30</v>
      </c>
      <c r="J93" s="38">
        <f t="shared" ref="J93:J94" si="8">H93+I93</f>
        <v>160</v>
      </c>
    </row>
    <row r="94" spans="1:10" ht="12.75" customHeight="1" x14ac:dyDescent="0.25">
      <c r="A94" s="189"/>
      <c r="B94" s="37" t="s">
        <v>280</v>
      </c>
      <c r="C94" s="169"/>
      <c r="D94" s="170"/>
      <c r="E94" s="174">
        <v>2212</v>
      </c>
      <c r="F94" s="174">
        <v>5169</v>
      </c>
      <c r="G94" s="36" t="s">
        <v>74</v>
      </c>
      <c r="H94" s="40">
        <v>5618.6</v>
      </c>
      <c r="I94" s="63">
        <v>30</v>
      </c>
      <c r="J94" s="38">
        <f t="shared" si="8"/>
        <v>5648.6</v>
      </c>
    </row>
    <row r="95" spans="1:10" ht="12.75" customHeight="1" x14ac:dyDescent="0.25">
      <c r="A95" s="189" t="s">
        <v>303</v>
      </c>
      <c r="B95" s="51" t="s">
        <v>293</v>
      </c>
      <c r="C95" s="169"/>
      <c r="D95" s="170"/>
      <c r="E95" s="174">
        <v>3412</v>
      </c>
      <c r="F95" s="174">
        <v>5154</v>
      </c>
      <c r="G95" s="36" t="s">
        <v>283</v>
      </c>
      <c r="H95" s="40">
        <v>255</v>
      </c>
      <c r="I95" s="40">
        <v>-20</v>
      </c>
      <c r="J95" s="38">
        <v>235</v>
      </c>
    </row>
    <row r="96" spans="1:10" ht="12.75" customHeight="1" x14ac:dyDescent="0.25">
      <c r="A96" s="189"/>
      <c r="B96" s="51" t="s">
        <v>294</v>
      </c>
      <c r="C96" s="169"/>
      <c r="D96" s="170"/>
      <c r="E96" s="174">
        <v>3412</v>
      </c>
      <c r="F96" s="174">
        <v>5171</v>
      </c>
      <c r="G96" s="36" t="s">
        <v>283</v>
      </c>
      <c r="H96" s="40">
        <v>530</v>
      </c>
      <c r="I96" s="40">
        <v>20</v>
      </c>
      <c r="J96" s="38">
        <v>550</v>
      </c>
    </row>
    <row r="97" spans="1:10" ht="12.75" customHeight="1" x14ac:dyDescent="0.25">
      <c r="A97" s="189"/>
      <c r="B97" s="51" t="s">
        <v>295</v>
      </c>
      <c r="C97" s="169"/>
      <c r="D97" s="170"/>
      <c r="E97" s="174">
        <v>3412</v>
      </c>
      <c r="F97" s="174">
        <v>5169</v>
      </c>
      <c r="G97" s="36" t="s">
        <v>284</v>
      </c>
      <c r="H97" s="40">
        <v>1780</v>
      </c>
      <c r="I97" s="40">
        <v>-100</v>
      </c>
      <c r="J97" s="38">
        <v>1680</v>
      </c>
    </row>
    <row r="98" spans="1:10" ht="12.75" customHeight="1" x14ac:dyDescent="0.25">
      <c r="A98" s="189"/>
      <c r="B98" s="51" t="s">
        <v>296</v>
      </c>
      <c r="C98" s="169"/>
      <c r="D98" s="170"/>
      <c r="E98" s="174">
        <v>3412</v>
      </c>
      <c r="F98" s="174">
        <v>5151</v>
      </c>
      <c r="G98" s="36" t="s">
        <v>285</v>
      </c>
      <c r="H98" s="40">
        <v>440</v>
      </c>
      <c r="I98" s="40">
        <v>-50</v>
      </c>
      <c r="J98" s="38">
        <v>390</v>
      </c>
    </row>
    <row r="99" spans="1:10" ht="12.75" customHeight="1" x14ac:dyDescent="0.25">
      <c r="A99" s="189"/>
      <c r="B99" s="51" t="s">
        <v>297</v>
      </c>
      <c r="C99" s="169"/>
      <c r="D99" s="170"/>
      <c r="E99" s="174">
        <v>3412</v>
      </c>
      <c r="F99" s="174">
        <v>5169</v>
      </c>
      <c r="G99" s="36" t="s">
        <v>283</v>
      </c>
      <c r="H99" s="40">
        <v>2190</v>
      </c>
      <c r="I99" s="40">
        <v>-50</v>
      </c>
      <c r="J99" s="38">
        <v>2140</v>
      </c>
    </row>
    <row r="100" spans="1:10" ht="12.75" customHeight="1" x14ac:dyDescent="0.25">
      <c r="A100" s="189"/>
      <c r="B100" s="51" t="s">
        <v>298</v>
      </c>
      <c r="C100" s="169"/>
      <c r="D100" s="170"/>
      <c r="E100" s="174">
        <v>3412</v>
      </c>
      <c r="F100" s="174">
        <v>5171</v>
      </c>
      <c r="G100" s="36" t="s">
        <v>285</v>
      </c>
      <c r="H100" s="40">
        <v>1220</v>
      </c>
      <c r="I100" s="40">
        <v>200</v>
      </c>
      <c r="J100" s="38">
        <v>1420</v>
      </c>
    </row>
    <row r="101" spans="1:10" ht="12.75" customHeight="1" x14ac:dyDescent="0.25">
      <c r="A101" s="189"/>
      <c r="B101" s="51" t="s">
        <v>297</v>
      </c>
      <c r="C101" s="169"/>
      <c r="D101" s="170"/>
      <c r="E101" s="174">
        <v>3412</v>
      </c>
      <c r="F101" s="174">
        <v>5169</v>
      </c>
      <c r="G101" s="36" t="s">
        <v>283</v>
      </c>
      <c r="H101" s="40">
        <v>2140</v>
      </c>
      <c r="I101" s="40">
        <v>-2</v>
      </c>
      <c r="J101" s="38">
        <v>2138</v>
      </c>
    </row>
    <row r="102" spans="1:10" ht="12.75" customHeight="1" x14ac:dyDescent="0.25">
      <c r="A102" s="189"/>
      <c r="B102" s="51" t="s">
        <v>299</v>
      </c>
      <c r="C102" s="169"/>
      <c r="D102" s="170"/>
      <c r="E102" s="174">
        <v>3412</v>
      </c>
      <c r="F102" s="174">
        <v>5169</v>
      </c>
      <c r="G102" s="36" t="s">
        <v>286</v>
      </c>
      <c r="H102" s="40">
        <v>612</v>
      </c>
      <c r="I102" s="40">
        <v>2</v>
      </c>
      <c r="J102" s="38">
        <v>614</v>
      </c>
    </row>
    <row r="103" spans="1:10" ht="12.75" customHeight="1" x14ac:dyDescent="0.25">
      <c r="A103" s="189"/>
      <c r="B103" s="51" t="s">
        <v>297</v>
      </c>
      <c r="C103" s="169"/>
      <c r="D103" s="170"/>
      <c r="E103" s="174">
        <v>3412</v>
      </c>
      <c r="F103" s="174">
        <v>5169</v>
      </c>
      <c r="G103" s="36" t="s">
        <v>283</v>
      </c>
      <c r="H103" s="40">
        <v>2138</v>
      </c>
      <c r="I103" s="40">
        <v>-20</v>
      </c>
      <c r="J103" s="171">
        <v>2118</v>
      </c>
    </row>
    <row r="104" spans="1:10" ht="12.75" customHeight="1" x14ac:dyDescent="0.25">
      <c r="A104" s="189"/>
      <c r="B104" s="51" t="s">
        <v>300</v>
      </c>
      <c r="C104" s="169"/>
      <c r="D104" s="170"/>
      <c r="E104" s="174">
        <v>3429</v>
      </c>
      <c r="F104" s="174">
        <v>5171</v>
      </c>
      <c r="G104" s="36" t="s">
        <v>287</v>
      </c>
      <c r="H104" s="40">
        <v>1000</v>
      </c>
      <c r="I104" s="40">
        <v>20</v>
      </c>
      <c r="J104" s="171">
        <v>1020</v>
      </c>
    </row>
    <row r="105" spans="1:10" ht="12.75" customHeight="1" x14ac:dyDescent="0.25">
      <c r="A105" s="17"/>
      <c r="B105" s="46"/>
      <c r="C105" s="67"/>
      <c r="D105" s="67"/>
      <c r="E105" s="200" t="s">
        <v>19</v>
      </c>
      <c r="F105" s="201"/>
      <c r="G105" s="202"/>
      <c r="H105" s="42">
        <f>SUM(H43:H104)</f>
        <v>154065.24000000002</v>
      </c>
      <c r="I105" s="42">
        <f t="shared" ref="I105:J105" si="9">SUM(I43:I104)</f>
        <v>-50.5</v>
      </c>
      <c r="J105" s="42">
        <f t="shared" si="9"/>
        <v>154014.74000000002</v>
      </c>
    </row>
    <row r="106" spans="1:10" ht="12.75" customHeight="1" x14ac:dyDescent="0.25">
      <c r="A106" s="22" t="s">
        <v>20</v>
      </c>
      <c r="B106" s="46"/>
      <c r="C106" s="67"/>
      <c r="D106" s="67"/>
      <c r="E106" s="68"/>
      <c r="F106" s="46"/>
      <c r="G106" s="46"/>
      <c r="H106" s="69"/>
      <c r="I106" s="69"/>
      <c r="J106" s="71"/>
    </row>
    <row r="107" spans="1:10" ht="12.75" customHeight="1" x14ac:dyDescent="0.25">
      <c r="A107" s="180" t="s">
        <v>13</v>
      </c>
      <c r="B107" s="152" t="s">
        <v>110</v>
      </c>
      <c r="C107" s="174"/>
      <c r="D107" s="174"/>
      <c r="E107" s="174">
        <v>6171</v>
      </c>
      <c r="F107" s="174">
        <v>6125</v>
      </c>
      <c r="G107" s="36"/>
      <c r="H107" s="40">
        <v>100</v>
      </c>
      <c r="I107" s="63">
        <v>-40</v>
      </c>
      <c r="J107" s="38">
        <f t="shared" ref="J107:J108" si="10">H107+I107</f>
        <v>60</v>
      </c>
    </row>
    <row r="108" spans="1:10" ht="12.75" customHeight="1" x14ac:dyDescent="0.25">
      <c r="A108" s="181"/>
      <c r="B108" s="152" t="s">
        <v>112</v>
      </c>
      <c r="C108" s="174"/>
      <c r="D108" s="174"/>
      <c r="E108" s="174">
        <v>2212</v>
      </c>
      <c r="F108" s="174">
        <v>6130</v>
      </c>
      <c r="G108" s="36" t="s">
        <v>111</v>
      </c>
      <c r="H108" s="40">
        <v>700</v>
      </c>
      <c r="I108" s="63">
        <v>40</v>
      </c>
      <c r="J108" s="38">
        <f t="shared" si="10"/>
        <v>740</v>
      </c>
    </row>
    <row r="109" spans="1:10" ht="12.75" customHeight="1" x14ac:dyDescent="0.25">
      <c r="A109" s="189" t="s">
        <v>37</v>
      </c>
      <c r="B109" s="158" t="s">
        <v>113</v>
      </c>
      <c r="C109" s="159"/>
      <c r="D109" s="159"/>
      <c r="E109" s="160" t="s">
        <v>114</v>
      </c>
      <c r="F109" s="161">
        <v>6121</v>
      </c>
      <c r="G109" s="85" t="s">
        <v>115</v>
      </c>
      <c r="H109" s="40">
        <v>845</v>
      </c>
      <c r="I109" s="63">
        <v>-18</v>
      </c>
      <c r="J109" s="38">
        <v>827</v>
      </c>
    </row>
    <row r="110" spans="1:10" ht="12.75" customHeight="1" x14ac:dyDescent="0.25">
      <c r="A110" s="189"/>
      <c r="B110" s="158" t="s">
        <v>116</v>
      </c>
      <c r="C110" s="159"/>
      <c r="D110" s="159"/>
      <c r="E110" s="160" t="s">
        <v>117</v>
      </c>
      <c r="F110" s="161">
        <v>6121</v>
      </c>
      <c r="G110" s="160" t="s">
        <v>118</v>
      </c>
      <c r="H110" s="40">
        <v>1800</v>
      </c>
      <c r="I110" s="63">
        <v>-225</v>
      </c>
      <c r="J110" s="38">
        <v>1575</v>
      </c>
    </row>
    <row r="111" spans="1:10" ht="12.75" customHeight="1" x14ac:dyDescent="0.25">
      <c r="A111" s="189"/>
      <c r="B111" s="158" t="s">
        <v>119</v>
      </c>
      <c r="C111" s="159"/>
      <c r="D111" s="159"/>
      <c r="E111" s="160" t="s">
        <v>120</v>
      </c>
      <c r="F111" s="161">
        <v>6121</v>
      </c>
      <c r="G111" s="160" t="s">
        <v>121</v>
      </c>
      <c r="H111" s="40">
        <v>71.5</v>
      </c>
      <c r="I111" s="63">
        <v>-8</v>
      </c>
      <c r="J111" s="38">
        <v>63.5</v>
      </c>
    </row>
    <row r="112" spans="1:10" ht="12.75" customHeight="1" x14ac:dyDescent="0.25">
      <c r="A112" s="189"/>
      <c r="B112" s="158" t="s">
        <v>122</v>
      </c>
      <c r="C112" s="159"/>
      <c r="D112" s="159"/>
      <c r="E112" s="160" t="s">
        <v>120</v>
      </c>
      <c r="F112" s="161">
        <v>6121</v>
      </c>
      <c r="G112" s="160" t="s">
        <v>123</v>
      </c>
      <c r="H112" s="40">
        <v>1215</v>
      </c>
      <c r="I112" s="63">
        <v>-18</v>
      </c>
      <c r="J112" s="38">
        <v>1197</v>
      </c>
    </row>
    <row r="113" spans="1:10" ht="12.75" customHeight="1" x14ac:dyDescent="0.25">
      <c r="A113" s="189"/>
      <c r="B113" s="152" t="s">
        <v>124</v>
      </c>
      <c r="C113" s="159"/>
      <c r="D113" s="159"/>
      <c r="E113" s="85" t="s">
        <v>125</v>
      </c>
      <c r="F113" s="84">
        <v>6121</v>
      </c>
      <c r="G113" s="85" t="s">
        <v>126</v>
      </c>
      <c r="H113" s="40">
        <v>1500</v>
      </c>
      <c r="I113" s="63">
        <v>-662</v>
      </c>
      <c r="J113" s="38">
        <v>838</v>
      </c>
    </row>
    <row r="114" spans="1:10" ht="12.75" customHeight="1" x14ac:dyDescent="0.25">
      <c r="A114" s="189"/>
      <c r="B114" s="152" t="s">
        <v>127</v>
      </c>
      <c r="C114" s="159"/>
      <c r="D114" s="159"/>
      <c r="E114" s="160" t="s">
        <v>128</v>
      </c>
      <c r="F114" s="161">
        <v>6121</v>
      </c>
      <c r="G114" s="160" t="s">
        <v>129</v>
      </c>
      <c r="H114" s="40">
        <v>100</v>
      </c>
      <c r="I114" s="63">
        <v>-51</v>
      </c>
      <c r="J114" s="38">
        <v>49</v>
      </c>
    </row>
    <row r="115" spans="1:10" ht="12.75" customHeight="1" x14ac:dyDescent="0.25">
      <c r="A115" s="189"/>
      <c r="B115" s="158" t="s">
        <v>130</v>
      </c>
      <c r="C115" s="159"/>
      <c r="D115" s="159"/>
      <c r="E115" s="160" t="s">
        <v>120</v>
      </c>
      <c r="F115" s="161">
        <v>6121</v>
      </c>
      <c r="G115" s="160" t="s">
        <v>131</v>
      </c>
      <c r="H115" s="40">
        <v>870</v>
      </c>
      <c r="I115" s="63">
        <v>-96</v>
      </c>
      <c r="J115" s="38">
        <v>774</v>
      </c>
    </row>
    <row r="116" spans="1:10" ht="12.75" customHeight="1" x14ac:dyDescent="0.25">
      <c r="A116" s="189"/>
      <c r="B116" s="158" t="s">
        <v>132</v>
      </c>
      <c r="C116" s="159"/>
      <c r="D116" s="159"/>
      <c r="E116" s="160" t="s">
        <v>133</v>
      </c>
      <c r="F116" s="161">
        <v>6121</v>
      </c>
      <c r="G116" s="160" t="s">
        <v>134</v>
      </c>
      <c r="H116" s="40">
        <v>156</v>
      </c>
      <c r="I116" s="63">
        <v>-62</v>
      </c>
      <c r="J116" s="38">
        <v>94</v>
      </c>
    </row>
    <row r="117" spans="1:10" ht="12.75" customHeight="1" x14ac:dyDescent="0.25">
      <c r="A117" s="189"/>
      <c r="B117" s="158" t="s">
        <v>135</v>
      </c>
      <c r="C117" s="159"/>
      <c r="D117" s="159"/>
      <c r="E117" s="160" t="s">
        <v>136</v>
      </c>
      <c r="F117" s="161">
        <v>6121</v>
      </c>
      <c r="G117" s="160" t="s">
        <v>137</v>
      </c>
      <c r="H117" s="40">
        <v>300</v>
      </c>
      <c r="I117" s="63">
        <v>-182</v>
      </c>
      <c r="J117" s="38">
        <v>118</v>
      </c>
    </row>
    <row r="118" spans="1:10" ht="12.75" customHeight="1" x14ac:dyDescent="0.25">
      <c r="A118" s="189"/>
      <c r="B118" s="158" t="s">
        <v>138</v>
      </c>
      <c r="C118" s="159"/>
      <c r="D118" s="159"/>
      <c r="E118" s="160" t="s">
        <v>117</v>
      </c>
      <c r="F118" s="161">
        <v>6121</v>
      </c>
      <c r="G118" s="160" t="s">
        <v>139</v>
      </c>
      <c r="H118" s="40">
        <v>190</v>
      </c>
      <c r="I118" s="63">
        <v>-2</v>
      </c>
      <c r="J118" s="38">
        <v>188</v>
      </c>
    </row>
    <row r="119" spans="1:10" ht="12.75" customHeight="1" x14ac:dyDescent="0.25">
      <c r="A119" s="189"/>
      <c r="B119" s="152" t="s">
        <v>140</v>
      </c>
      <c r="C119" s="159"/>
      <c r="D119" s="159"/>
      <c r="E119" s="85" t="s">
        <v>141</v>
      </c>
      <c r="F119" s="84">
        <v>6122</v>
      </c>
      <c r="G119" s="85" t="s">
        <v>142</v>
      </c>
      <c r="H119" s="40">
        <v>173</v>
      </c>
      <c r="I119" s="63">
        <v>-173</v>
      </c>
      <c r="J119" s="38">
        <v>0</v>
      </c>
    </row>
    <row r="120" spans="1:10" ht="12.75" customHeight="1" x14ac:dyDescent="0.25">
      <c r="A120" s="189"/>
      <c r="B120" s="158" t="s">
        <v>143</v>
      </c>
      <c r="C120" s="159"/>
      <c r="D120" s="159"/>
      <c r="E120" s="160" t="s">
        <v>120</v>
      </c>
      <c r="F120" s="161">
        <v>6121</v>
      </c>
      <c r="G120" s="160" t="s">
        <v>144</v>
      </c>
      <c r="H120" s="40">
        <v>135</v>
      </c>
      <c r="I120" s="63">
        <v>-3</v>
      </c>
      <c r="J120" s="38">
        <v>132</v>
      </c>
    </row>
    <row r="121" spans="1:10" ht="12.75" customHeight="1" x14ac:dyDescent="0.25">
      <c r="A121" s="189"/>
      <c r="B121" s="158" t="s">
        <v>145</v>
      </c>
      <c r="C121" s="159"/>
      <c r="D121" s="159"/>
      <c r="E121" s="160" t="s">
        <v>146</v>
      </c>
      <c r="F121" s="161">
        <v>6121</v>
      </c>
      <c r="G121" s="160" t="s">
        <v>147</v>
      </c>
      <c r="H121" s="40">
        <v>50</v>
      </c>
      <c r="I121" s="63">
        <v>-50</v>
      </c>
      <c r="J121" s="38">
        <v>0</v>
      </c>
    </row>
    <row r="122" spans="1:10" ht="12.75" customHeight="1" x14ac:dyDescent="0.25">
      <c r="A122" s="189"/>
      <c r="B122" s="158" t="s">
        <v>148</v>
      </c>
      <c r="C122" s="159"/>
      <c r="D122" s="159"/>
      <c r="E122" s="160" t="s">
        <v>149</v>
      </c>
      <c r="F122" s="161">
        <v>6121</v>
      </c>
      <c r="G122" s="160" t="s">
        <v>150</v>
      </c>
      <c r="H122" s="40">
        <v>290</v>
      </c>
      <c r="I122" s="63">
        <v>-3</v>
      </c>
      <c r="J122" s="38">
        <v>287</v>
      </c>
    </row>
    <row r="123" spans="1:10" ht="12.75" customHeight="1" x14ac:dyDescent="0.25">
      <c r="A123" s="189"/>
      <c r="B123" s="152" t="s">
        <v>151</v>
      </c>
      <c r="C123" s="159"/>
      <c r="D123" s="159"/>
      <c r="E123" s="160" t="s">
        <v>117</v>
      </c>
      <c r="F123" s="161">
        <v>6121</v>
      </c>
      <c r="G123" s="160" t="s">
        <v>152</v>
      </c>
      <c r="H123" s="40">
        <v>190</v>
      </c>
      <c r="I123" s="63">
        <v>-49</v>
      </c>
      <c r="J123" s="38">
        <v>141</v>
      </c>
    </row>
    <row r="124" spans="1:10" ht="12.75" customHeight="1" x14ac:dyDescent="0.25">
      <c r="A124" s="189"/>
      <c r="B124" s="152" t="s">
        <v>153</v>
      </c>
      <c r="C124" s="159"/>
      <c r="D124" s="159"/>
      <c r="E124" s="160" t="s">
        <v>154</v>
      </c>
      <c r="F124" s="161">
        <v>6121</v>
      </c>
      <c r="G124" s="160" t="s">
        <v>155</v>
      </c>
      <c r="H124" s="40">
        <v>498</v>
      </c>
      <c r="I124" s="63">
        <v>-46</v>
      </c>
      <c r="J124" s="38">
        <v>452</v>
      </c>
    </row>
    <row r="125" spans="1:10" ht="12.75" customHeight="1" x14ac:dyDescent="0.25">
      <c r="A125" s="189"/>
      <c r="B125" s="91" t="s">
        <v>140</v>
      </c>
      <c r="C125" s="73" t="s">
        <v>35</v>
      </c>
      <c r="D125" s="155"/>
      <c r="E125" s="157" t="s">
        <v>141</v>
      </c>
      <c r="F125" s="156">
        <v>6121</v>
      </c>
      <c r="G125" s="157" t="s">
        <v>142</v>
      </c>
      <c r="H125" s="76">
        <v>0</v>
      </c>
      <c r="I125" s="99">
        <v>70</v>
      </c>
      <c r="J125" s="81">
        <v>70</v>
      </c>
    </row>
    <row r="126" spans="1:10" ht="12.75" customHeight="1" x14ac:dyDescent="0.25">
      <c r="A126" s="189"/>
      <c r="B126" s="152" t="s">
        <v>178</v>
      </c>
      <c r="C126" s="159"/>
      <c r="D126" s="159"/>
      <c r="E126" s="85" t="s">
        <v>128</v>
      </c>
      <c r="F126" s="84">
        <v>6121</v>
      </c>
      <c r="G126" s="85" t="s">
        <v>162</v>
      </c>
      <c r="H126" s="40">
        <v>6429</v>
      </c>
      <c r="I126" s="63">
        <v>30</v>
      </c>
      <c r="J126" s="38">
        <v>6459</v>
      </c>
    </row>
    <row r="127" spans="1:10" ht="12.75" customHeight="1" x14ac:dyDescent="0.25">
      <c r="A127" s="189"/>
      <c r="B127" s="152" t="s">
        <v>163</v>
      </c>
      <c r="C127" s="159"/>
      <c r="D127" s="159"/>
      <c r="E127" s="85" t="s">
        <v>164</v>
      </c>
      <c r="F127" s="84">
        <v>6121</v>
      </c>
      <c r="G127" s="85" t="s">
        <v>165</v>
      </c>
      <c r="H127" s="40">
        <v>12300</v>
      </c>
      <c r="I127" s="63">
        <v>599</v>
      </c>
      <c r="J127" s="38">
        <v>12899</v>
      </c>
    </row>
    <row r="128" spans="1:10" ht="12.75" customHeight="1" x14ac:dyDescent="0.25">
      <c r="A128" s="189"/>
      <c r="B128" s="152" t="s">
        <v>166</v>
      </c>
      <c r="C128" s="159"/>
      <c r="D128" s="159"/>
      <c r="E128" s="85" t="s">
        <v>133</v>
      </c>
      <c r="F128" s="84">
        <v>6121</v>
      </c>
      <c r="G128" s="85" t="s">
        <v>167</v>
      </c>
      <c r="H128" s="40">
        <v>12900</v>
      </c>
      <c r="I128" s="63">
        <v>1069.5</v>
      </c>
      <c r="J128" s="38">
        <v>13969.5</v>
      </c>
    </row>
    <row r="129" spans="1:10" ht="12.75" customHeight="1" x14ac:dyDescent="0.25">
      <c r="A129" s="189"/>
      <c r="B129" s="158" t="s">
        <v>168</v>
      </c>
      <c r="C129" s="159"/>
      <c r="D129" s="159"/>
      <c r="E129" s="160" t="s">
        <v>136</v>
      </c>
      <c r="F129" s="161">
        <v>6121</v>
      </c>
      <c r="G129" s="160" t="s">
        <v>169</v>
      </c>
      <c r="H129" s="40">
        <v>200</v>
      </c>
      <c r="I129" s="63">
        <v>-200</v>
      </c>
      <c r="J129" s="38">
        <v>0</v>
      </c>
    </row>
    <row r="130" spans="1:10" ht="12.75" customHeight="1" x14ac:dyDescent="0.25">
      <c r="A130" s="189"/>
      <c r="B130" s="158" t="s">
        <v>170</v>
      </c>
      <c r="C130" s="159"/>
      <c r="D130" s="159"/>
      <c r="E130" s="160" t="s">
        <v>120</v>
      </c>
      <c r="F130" s="161">
        <v>6121</v>
      </c>
      <c r="G130" s="160" t="s">
        <v>171</v>
      </c>
      <c r="H130" s="40">
        <v>200</v>
      </c>
      <c r="I130" s="63">
        <v>-193.5</v>
      </c>
      <c r="J130" s="38">
        <v>6.5</v>
      </c>
    </row>
    <row r="131" spans="1:10" ht="12.75" customHeight="1" x14ac:dyDescent="0.25">
      <c r="A131" s="189"/>
      <c r="B131" s="158" t="s">
        <v>172</v>
      </c>
      <c r="C131" s="159"/>
      <c r="D131" s="159"/>
      <c r="E131" s="160" t="s">
        <v>173</v>
      </c>
      <c r="F131" s="161">
        <v>6121</v>
      </c>
      <c r="G131" s="160" t="s">
        <v>174</v>
      </c>
      <c r="H131" s="40">
        <v>500</v>
      </c>
      <c r="I131" s="63">
        <v>3.5</v>
      </c>
      <c r="J131" s="38">
        <v>503.5</v>
      </c>
    </row>
    <row r="132" spans="1:10" ht="12.75" customHeight="1" x14ac:dyDescent="0.25">
      <c r="A132" s="189"/>
      <c r="B132" s="158" t="s">
        <v>175</v>
      </c>
      <c r="C132" s="159"/>
      <c r="D132" s="159"/>
      <c r="E132" s="160" t="s">
        <v>176</v>
      </c>
      <c r="F132" s="161">
        <v>6121</v>
      </c>
      <c r="G132" s="160" t="s">
        <v>177</v>
      </c>
      <c r="H132" s="40">
        <v>1400</v>
      </c>
      <c r="I132" s="63">
        <v>390</v>
      </c>
      <c r="J132" s="38">
        <v>1790</v>
      </c>
    </row>
    <row r="133" spans="1:10" ht="12.75" customHeight="1" x14ac:dyDescent="0.25">
      <c r="A133" s="189"/>
      <c r="B133" s="158" t="s">
        <v>179</v>
      </c>
      <c r="C133" s="159"/>
      <c r="D133" s="159"/>
      <c r="E133" s="160" t="s">
        <v>149</v>
      </c>
      <c r="F133" s="161">
        <v>6121</v>
      </c>
      <c r="G133" s="160" t="s">
        <v>180</v>
      </c>
      <c r="H133" s="40">
        <v>730</v>
      </c>
      <c r="I133" s="63">
        <v>-4</v>
      </c>
      <c r="J133" s="38">
        <v>726</v>
      </c>
    </row>
    <row r="134" spans="1:10" ht="12.75" customHeight="1" x14ac:dyDescent="0.25">
      <c r="A134" s="189"/>
      <c r="B134" s="152" t="s">
        <v>181</v>
      </c>
      <c r="C134" s="159"/>
      <c r="D134" s="159"/>
      <c r="E134" s="160" t="s">
        <v>120</v>
      </c>
      <c r="F134" s="161">
        <v>6121</v>
      </c>
      <c r="G134" s="160" t="s">
        <v>182</v>
      </c>
      <c r="H134" s="40">
        <v>121</v>
      </c>
      <c r="I134" s="63">
        <v>-1</v>
      </c>
      <c r="J134" s="38">
        <v>120</v>
      </c>
    </row>
    <row r="135" spans="1:10" ht="12.75" customHeight="1" x14ac:dyDescent="0.25">
      <c r="A135" s="189"/>
      <c r="B135" s="158" t="s">
        <v>185</v>
      </c>
      <c r="C135" s="159"/>
      <c r="D135" s="159"/>
      <c r="E135" s="160" t="s">
        <v>149</v>
      </c>
      <c r="F135" s="161">
        <v>6121</v>
      </c>
      <c r="G135" s="160" t="s">
        <v>186</v>
      </c>
      <c r="H135" s="40">
        <v>6044</v>
      </c>
      <c r="I135" s="63">
        <v>26</v>
      </c>
      <c r="J135" s="38">
        <v>6070</v>
      </c>
    </row>
    <row r="136" spans="1:10" ht="12.75" customHeight="1" x14ac:dyDescent="0.25">
      <c r="A136" s="189"/>
      <c r="B136" s="152" t="s">
        <v>187</v>
      </c>
      <c r="C136" s="159"/>
      <c r="D136" s="159"/>
      <c r="E136" s="85" t="s">
        <v>136</v>
      </c>
      <c r="F136" s="84">
        <v>6121</v>
      </c>
      <c r="G136" s="85" t="s">
        <v>188</v>
      </c>
      <c r="H136" s="40">
        <v>600</v>
      </c>
      <c r="I136" s="63">
        <v>-420.5</v>
      </c>
      <c r="J136" s="38">
        <v>179.5</v>
      </c>
    </row>
    <row r="137" spans="1:10" ht="12.75" customHeight="1" x14ac:dyDescent="0.25">
      <c r="A137" s="189"/>
      <c r="B137" s="152" t="s">
        <v>189</v>
      </c>
      <c r="C137" s="159"/>
      <c r="D137" s="159"/>
      <c r="E137" s="85" t="s">
        <v>136</v>
      </c>
      <c r="F137" s="84">
        <v>6121</v>
      </c>
      <c r="G137" s="85" t="s">
        <v>190</v>
      </c>
      <c r="H137" s="40">
        <v>457.5</v>
      </c>
      <c r="I137" s="63">
        <v>-93.5</v>
      </c>
      <c r="J137" s="38">
        <v>364</v>
      </c>
    </row>
    <row r="138" spans="1:10" ht="12.75" customHeight="1" x14ac:dyDescent="0.25">
      <c r="A138" s="189"/>
      <c r="B138" s="152" t="s">
        <v>191</v>
      </c>
      <c r="C138" s="159"/>
      <c r="D138" s="159"/>
      <c r="E138" s="85" t="s">
        <v>192</v>
      </c>
      <c r="F138" s="84">
        <v>6121</v>
      </c>
      <c r="G138" s="85" t="s">
        <v>193</v>
      </c>
      <c r="H138" s="40">
        <v>12862</v>
      </c>
      <c r="I138" s="63">
        <v>-50</v>
      </c>
      <c r="J138" s="38">
        <v>12812</v>
      </c>
    </row>
    <row r="139" spans="1:10" ht="12.75" customHeight="1" x14ac:dyDescent="0.25">
      <c r="A139" s="189"/>
      <c r="B139" s="152" t="s">
        <v>194</v>
      </c>
      <c r="C139" s="159"/>
      <c r="D139" s="159"/>
      <c r="E139" s="160" t="s">
        <v>120</v>
      </c>
      <c r="F139" s="161">
        <v>6121</v>
      </c>
      <c r="G139" s="160" t="s">
        <v>195</v>
      </c>
      <c r="H139" s="40">
        <v>200</v>
      </c>
      <c r="I139" s="63">
        <v>-12</v>
      </c>
      <c r="J139" s="38">
        <v>188</v>
      </c>
    </row>
    <row r="140" spans="1:10" ht="12.75" customHeight="1" x14ac:dyDescent="0.25">
      <c r="A140" s="189"/>
      <c r="B140" s="152" t="s">
        <v>196</v>
      </c>
      <c r="C140" s="159"/>
      <c r="D140" s="159"/>
      <c r="E140" s="160" t="s">
        <v>128</v>
      </c>
      <c r="F140" s="161">
        <v>6121</v>
      </c>
      <c r="G140" s="160" t="s">
        <v>197</v>
      </c>
      <c r="H140" s="40">
        <v>170</v>
      </c>
      <c r="I140" s="63">
        <v>-2</v>
      </c>
      <c r="J140" s="38">
        <v>168</v>
      </c>
    </row>
    <row r="141" spans="1:10" ht="12.75" customHeight="1" x14ac:dyDescent="0.25">
      <c r="A141" s="189"/>
      <c r="B141" s="152" t="s">
        <v>198</v>
      </c>
      <c r="C141" s="159"/>
      <c r="D141" s="159"/>
      <c r="E141" s="85" t="s">
        <v>199</v>
      </c>
      <c r="F141" s="84">
        <v>6121</v>
      </c>
      <c r="G141" s="85" t="s">
        <v>200</v>
      </c>
      <c r="H141" s="40">
        <v>3</v>
      </c>
      <c r="I141" s="63">
        <v>-0.8</v>
      </c>
      <c r="J141" s="38">
        <v>2.2000000000000002</v>
      </c>
    </row>
    <row r="142" spans="1:10" ht="12.75" customHeight="1" x14ac:dyDescent="0.25">
      <c r="A142" s="189"/>
      <c r="B142" s="158" t="s">
        <v>304</v>
      </c>
      <c r="C142" s="159"/>
      <c r="D142" s="159"/>
      <c r="E142" s="160" t="s">
        <v>204</v>
      </c>
      <c r="F142" s="161">
        <v>6122</v>
      </c>
      <c r="G142" s="160" t="s">
        <v>205</v>
      </c>
      <c r="H142" s="40">
        <v>1278</v>
      </c>
      <c r="I142" s="63">
        <v>56</v>
      </c>
      <c r="J142" s="38">
        <v>1334</v>
      </c>
    </row>
    <row r="143" spans="1:10" ht="12.75" customHeight="1" x14ac:dyDescent="0.25">
      <c r="A143" s="189"/>
      <c r="B143" s="91" t="s">
        <v>208</v>
      </c>
      <c r="C143" s="73" t="s">
        <v>35</v>
      </c>
      <c r="D143" s="155"/>
      <c r="E143" s="157" t="s">
        <v>149</v>
      </c>
      <c r="F143" s="156">
        <v>6121</v>
      </c>
      <c r="G143" s="157" t="s">
        <v>209</v>
      </c>
      <c r="H143" s="76">
        <v>0</v>
      </c>
      <c r="I143" s="99">
        <v>22.5</v>
      </c>
      <c r="J143" s="81">
        <v>22.5</v>
      </c>
    </row>
    <row r="144" spans="1:10" ht="12.75" customHeight="1" x14ac:dyDescent="0.25">
      <c r="A144" s="189"/>
      <c r="B144" s="158" t="s">
        <v>210</v>
      </c>
      <c r="C144" s="159"/>
      <c r="D144" s="159"/>
      <c r="E144" s="160" t="s">
        <v>149</v>
      </c>
      <c r="F144" s="161">
        <v>6121</v>
      </c>
      <c r="G144" s="160" t="s">
        <v>211</v>
      </c>
      <c r="H144" s="40">
        <v>1400</v>
      </c>
      <c r="I144" s="63">
        <v>96.5</v>
      </c>
      <c r="J144" s="38">
        <v>1496.5</v>
      </c>
    </row>
    <row r="145" spans="1:11" ht="12.75" customHeight="1" x14ac:dyDescent="0.25">
      <c r="A145" s="189"/>
      <c r="B145" s="158" t="s">
        <v>212</v>
      </c>
      <c r="C145" s="159"/>
      <c r="D145" s="159"/>
      <c r="E145" s="160" t="s">
        <v>149</v>
      </c>
      <c r="F145" s="161">
        <v>6121</v>
      </c>
      <c r="G145" s="160" t="s">
        <v>213</v>
      </c>
      <c r="H145" s="40">
        <v>511</v>
      </c>
      <c r="I145" s="63">
        <v>66.2</v>
      </c>
      <c r="J145" s="38">
        <v>577.20000000000005</v>
      </c>
    </row>
    <row r="146" spans="1:11" ht="12.75" customHeight="1" x14ac:dyDescent="0.25">
      <c r="A146" s="189"/>
      <c r="B146" s="158" t="s">
        <v>214</v>
      </c>
      <c r="C146" s="159"/>
      <c r="D146" s="159"/>
      <c r="E146" s="160" t="s">
        <v>141</v>
      </c>
      <c r="F146" s="161">
        <v>6121</v>
      </c>
      <c r="G146" s="160" t="s">
        <v>215</v>
      </c>
      <c r="H146" s="40">
        <v>6732</v>
      </c>
      <c r="I146" s="63">
        <v>64.099999999999994</v>
      </c>
      <c r="J146" s="38">
        <v>6796.1</v>
      </c>
    </row>
    <row r="147" spans="1:11" ht="12.75" customHeight="1" x14ac:dyDescent="0.25">
      <c r="A147" s="189"/>
      <c r="B147" s="158" t="s">
        <v>216</v>
      </c>
      <c r="C147" s="159"/>
      <c r="D147" s="159"/>
      <c r="E147" s="160" t="s">
        <v>217</v>
      </c>
      <c r="F147" s="161">
        <v>6121</v>
      </c>
      <c r="G147" s="160" t="s">
        <v>218</v>
      </c>
      <c r="H147" s="40">
        <v>944</v>
      </c>
      <c r="I147" s="63">
        <v>50</v>
      </c>
      <c r="J147" s="38">
        <v>994</v>
      </c>
    </row>
    <row r="148" spans="1:11" ht="12.75" customHeight="1" x14ac:dyDescent="0.25">
      <c r="A148" s="189"/>
      <c r="B148" s="158" t="s">
        <v>219</v>
      </c>
      <c r="C148" s="159"/>
      <c r="D148" s="159"/>
      <c r="E148" s="160" t="s">
        <v>125</v>
      </c>
      <c r="F148" s="161">
        <v>6121</v>
      </c>
      <c r="G148" s="160" t="s">
        <v>220</v>
      </c>
      <c r="H148" s="40">
        <v>200</v>
      </c>
      <c r="I148" s="63">
        <v>50</v>
      </c>
      <c r="J148" s="38">
        <v>250</v>
      </c>
    </row>
    <row r="149" spans="1:11" ht="12.75" customHeight="1" x14ac:dyDescent="0.25">
      <c r="A149" s="189"/>
      <c r="B149" s="152" t="s">
        <v>221</v>
      </c>
      <c r="C149" s="159"/>
      <c r="D149" s="159"/>
      <c r="E149" s="160" t="s">
        <v>222</v>
      </c>
      <c r="F149" s="161">
        <v>6121</v>
      </c>
      <c r="G149" s="160" t="s">
        <v>223</v>
      </c>
      <c r="H149" s="40">
        <v>40</v>
      </c>
      <c r="I149" s="63">
        <v>29</v>
      </c>
      <c r="J149" s="38">
        <v>69</v>
      </c>
    </row>
    <row r="150" spans="1:11" ht="12.75" customHeight="1" x14ac:dyDescent="0.25">
      <c r="A150" s="189"/>
      <c r="B150" s="158" t="s">
        <v>224</v>
      </c>
      <c r="C150" s="159"/>
      <c r="D150" s="159"/>
      <c r="E150" s="160" t="s">
        <v>217</v>
      </c>
      <c r="F150" s="161">
        <v>6121</v>
      </c>
      <c r="G150" s="160" t="s">
        <v>225</v>
      </c>
      <c r="H150" s="40">
        <v>7930.4</v>
      </c>
      <c r="I150" s="63">
        <v>10.199999999999999</v>
      </c>
      <c r="J150" s="38">
        <v>7940.5999999999995</v>
      </c>
    </row>
    <row r="151" spans="1:11" ht="12.75" customHeight="1" x14ac:dyDescent="0.25">
      <c r="A151" s="189"/>
      <c r="B151" s="158" t="s">
        <v>226</v>
      </c>
      <c r="C151" s="159"/>
      <c r="D151" s="159"/>
      <c r="E151" s="160" t="s">
        <v>117</v>
      </c>
      <c r="F151" s="161">
        <v>6121</v>
      </c>
      <c r="G151" s="160" t="s">
        <v>46</v>
      </c>
      <c r="H151" s="40">
        <v>612.5</v>
      </c>
      <c r="I151" s="63">
        <v>8.3000000000000007</v>
      </c>
      <c r="J151" s="38">
        <v>620.79999999999995</v>
      </c>
    </row>
    <row r="152" spans="1:11" ht="12.75" customHeight="1" x14ac:dyDescent="0.25">
      <c r="A152" s="189"/>
      <c r="B152" s="158" t="s">
        <v>227</v>
      </c>
      <c r="C152" s="159"/>
      <c r="D152" s="159"/>
      <c r="E152" s="160" t="s">
        <v>117</v>
      </c>
      <c r="F152" s="161">
        <v>6121</v>
      </c>
      <c r="G152" s="160" t="s">
        <v>45</v>
      </c>
      <c r="H152" s="40">
        <v>547.29999999999995</v>
      </c>
      <c r="I152" s="63">
        <v>7.9</v>
      </c>
      <c r="J152" s="38">
        <v>555.19999999999993</v>
      </c>
    </row>
    <row r="153" spans="1:11" ht="12.75" customHeight="1" x14ac:dyDescent="0.25">
      <c r="A153" s="189"/>
      <c r="B153" s="158" t="s">
        <v>230</v>
      </c>
      <c r="C153" s="159"/>
      <c r="D153" s="159"/>
      <c r="E153" s="160" t="s">
        <v>117</v>
      </c>
      <c r="F153" s="161">
        <v>6121</v>
      </c>
      <c r="G153" s="160" t="s">
        <v>44</v>
      </c>
      <c r="H153" s="40">
        <v>383</v>
      </c>
      <c r="I153" s="63">
        <v>7.1</v>
      </c>
      <c r="J153" s="38">
        <v>390.1</v>
      </c>
    </row>
    <row r="154" spans="1:11" ht="12.75" customHeight="1" x14ac:dyDescent="0.25">
      <c r="A154" s="189"/>
      <c r="B154" s="158" t="s">
        <v>231</v>
      </c>
      <c r="C154" s="159"/>
      <c r="D154" s="159"/>
      <c r="E154" s="160" t="s">
        <v>192</v>
      </c>
      <c r="F154" s="161">
        <v>6121</v>
      </c>
      <c r="G154" s="160" t="s">
        <v>232</v>
      </c>
      <c r="H154" s="40">
        <v>101</v>
      </c>
      <c r="I154" s="63">
        <v>5</v>
      </c>
      <c r="J154" s="38">
        <v>106</v>
      </c>
    </row>
    <row r="155" spans="1:11" ht="12.75" customHeight="1" x14ac:dyDescent="0.25">
      <c r="A155" s="189"/>
      <c r="B155" s="158" t="s">
        <v>233</v>
      </c>
      <c r="C155" s="159"/>
      <c r="D155" s="159"/>
      <c r="E155" s="160" t="s">
        <v>117</v>
      </c>
      <c r="F155" s="161">
        <v>6121</v>
      </c>
      <c r="G155" s="160" t="s">
        <v>234</v>
      </c>
      <c r="H155" s="40">
        <v>685</v>
      </c>
      <c r="I155" s="63">
        <v>-125</v>
      </c>
      <c r="J155" s="38">
        <v>560</v>
      </c>
    </row>
    <row r="156" spans="1:11" ht="12.75" customHeight="1" x14ac:dyDescent="0.25">
      <c r="A156" s="189"/>
      <c r="B156" s="158" t="s">
        <v>235</v>
      </c>
      <c r="C156" s="159"/>
      <c r="D156" s="159"/>
      <c r="E156" s="160" t="s">
        <v>120</v>
      </c>
      <c r="F156" s="161">
        <v>6121</v>
      </c>
      <c r="G156" s="160" t="s">
        <v>236</v>
      </c>
      <c r="H156" s="40">
        <v>345</v>
      </c>
      <c r="I156" s="63">
        <v>-176</v>
      </c>
      <c r="J156" s="38">
        <v>169</v>
      </c>
    </row>
    <row r="157" spans="1:11" ht="12.75" customHeight="1" x14ac:dyDescent="0.25">
      <c r="A157" s="189"/>
      <c r="B157" s="158" t="s">
        <v>237</v>
      </c>
      <c r="C157" s="159"/>
      <c r="D157" s="159"/>
      <c r="E157" s="160" t="s">
        <v>238</v>
      </c>
      <c r="F157" s="161">
        <v>6127</v>
      </c>
      <c r="G157" s="160" t="s">
        <v>239</v>
      </c>
      <c r="H157" s="40">
        <v>1750</v>
      </c>
      <c r="I157" s="63">
        <v>301</v>
      </c>
      <c r="J157" s="38">
        <v>2051</v>
      </c>
    </row>
    <row r="158" spans="1:11" ht="12.75" customHeight="1" x14ac:dyDescent="0.25">
      <c r="A158" s="189"/>
      <c r="B158" s="152" t="s">
        <v>241</v>
      </c>
      <c r="C158" s="159"/>
      <c r="D158" s="159"/>
      <c r="E158" s="84">
        <v>3113</v>
      </c>
      <c r="F158" s="84">
        <v>6122</v>
      </c>
      <c r="G158" s="85" t="s">
        <v>242</v>
      </c>
      <c r="H158" s="40">
        <v>500</v>
      </c>
      <c r="I158" s="63">
        <v>100</v>
      </c>
      <c r="J158" s="38">
        <v>600</v>
      </c>
    </row>
    <row r="159" spans="1:11" ht="12.75" customHeight="1" x14ac:dyDescent="0.25">
      <c r="A159" s="189"/>
      <c r="B159" s="91" t="s">
        <v>243</v>
      </c>
      <c r="C159" s="73" t="s">
        <v>35</v>
      </c>
      <c r="D159" s="155"/>
      <c r="E159" s="156">
        <v>3639</v>
      </c>
      <c r="F159" s="156">
        <v>6121</v>
      </c>
      <c r="G159" s="157" t="s">
        <v>244</v>
      </c>
      <c r="H159" s="76">
        <v>0</v>
      </c>
      <c r="I159" s="99">
        <v>5</v>
      </c>
      <c r="J159" s="81">
        <v>5</v>
      </c>
      <c r="K159" s="55"/>
    </row>
    <row r="160" spans="1:11" ht="12.75" customHeight="1" x14ac:dyDescent="0.25">
      <c r="A160" s="174" t="s">
        <v>36</v>
      </c>
      <c r="B160" s="152" t="s">
        <v>279</v>
      </c>
      <c r="C160" s="169"/>
      <c r="D160" s="170"/>
      <c r="E160" s="174">
        <v>2219</v>
      </c>
      <c r="F160" s="174">
        <v>6122</v>
      </c>
      <c r="G160" s="36" t="s">
        <v>74</v>
      </c>
      <c r="H160" s="40">
        <v>100</v>
      </c>
      <c r="I160" s="63">
        <v>-90</v>
      </c>
      <c r="J160" s="38">
        <f>H160+I160</f>
        <v>10</v>
      </c>
      <c r="K160" s="55"/>
    </row>
    <row r="161" spans="1:10" ht="12.75" customHeight="1" x14ac:dyDescent="0.25">
      <c r="A161" s="19"/>
      <c r="B161" s="46"/>
      <c r="C161" s="67"/>
      <c r="D161" s="67"/>
      <c r="E161" s="193" t="s">
        <v>21</v>
      </c>
      <c r="F161" s="193"/>
      <c r="G161" s="193"/>
      <c r="H161" s="72">
        <f>SUM(H107:H160)</f>
        <v>88359.2</v>
      </c>
      <c r="I161" s="72">
        <f t="shared" ref="I161:J161" si="11">SUM(I107:I160)</f>
        <v>50.5</v>
      </c>
      <c r="J161" s="72">
        <f t="shared" si="11"/>
        <v>88409.700000000012</v>
      </c>
    </row>
    <row r="162" spans="1:10" ht="12.75" customHeight="1" x14ac:dyDescent="0.25">
      <c r="A162" s="16" t="s">
        <v>30</v>
      </c>
      <c r="B162" s="18"/>
      <c r="C162" s="19"/>
      <c r="D162" s="19"/>
      <c r="E162" s="23"/>
      <c r="F162" s="23"/>
      <c r="G162" s="23"/>
      <c r="H162" s="24"/>
      <c r="I162" s="25"/>
      <c r="J162" s="24"/>
    </row>
    <row r="163" spans="1:10" ht="12.75" customHeight="1" x14ac:dyDescent="0.25">
      <c r="A163" s="174" t="s">
        <v>13</v>
      </c>
      <c r="B163" s="149"/>
      <c r="C163" s="4"/>
      <c r="D163" s="4"/>
      <c r="E163" s="9"/>
      <c r="F163" s="9"/>
      <c r="G163" s="9"/>
      <c r="H163" s="6">
        <v>0</v>
      </c>
      <c r="I163" s="5">
        <v>0</v>
      </c>
      <c r="J163" s="6">
        <f>H163+I163</f>
        <v>0</v>
      </c>
    </row>
    <row r="164" spans="1:10" ht="12.75" customHeight="1" x14ac:dyDescent="0.25">
      <c r="A164" s="19"/>
      <c r="B164" s="18"/>
      <c r="C164" s="19"/>
      <c r="D164" s="19"/>
      <c r="E164" s="194" t="s">
        <v>31</v>
      </c>
      <c r="F164" s="195"/>
      <c r="G164" s="196"/>
      <c r="H164" s="26">
        <v>0</v>
      </c>
      <c r="I164" s="5">
        <f>SUM(I163:I163)</f>
        <v>0</v>
      </c>
      <c r="J164" s="27">
        <v>0</v>
      </c>
    </row>
    <row r="165" spans="1:10" ht="8.25" customHeight="1" x14ac:dyDescent="0.25">
      <c r="A165" s="19"/>
      <c r="B165" s="18"/>
      <c r="C165" s="19"/>
      <c r="D165" s="19"/>
      <c r="E165" s="21"/>
      <c r="F165" s="21"/>
      <c r="G165" s="28"/>
      <c r="H165" s="26"/>
      <c r="I165" s="29"/>
      <c r="J165" s="24"/>
    </row>
    <row r="166" spans="1:10" ht="12.75" customHeight="1" x14ac:dyDescent="0.25">
      <c r="A166" s="7"/>
      <c r="B166" s="56" t="s">
        <v>29</v>
      </c>
      <c r="C166" s="19"/>
      <c r="D166" s="19"/>
      <c r="E166" s="197" t="s">
        <v>14</v>
      </c>
      <c r="F166" s="198"/>
      <c r="G166" s="198"/>
      <c r="H166" s="199"/>
      <c r="I166" s="8">
        <f>I38</f>
        <v>4264.8999999999996</v>
      </c>
      <c r="J166" s="30"/>
    </row>
    <row r="167" spans="1:10" ht="12.75" customHeight="1" x14ac:dyDescent="0.25">
      <c r="A167" s="7"/>
      <c r="B167" s="21"/>
      <c r="C167" s="19"/>
      <c r="D167" s="19"/>
      <c r="E167" s="197" t="s">
        <v>22</v>
      </c>
      <c r="F167" s="198"/>
      <c r="G167" s="198"/>
      <c r="H167" s="199"/>
      <c r="I167" s="8">
        <f>I105+I39</f>
        <v>3324.4</v>
      </c>
      <c r="J167" s="17"/>
    </row>
    <row r="168" spans="1:10" ht="12.75" customHeight="1" x14ac:dyDescent="0.25">
      <c r="A168" s="7"/>
      <c r="B168" s="21"/>
      <c r="C168" s="19"/>
      <c r="D168" s="19"/>
      <c r="E168" s="197" t="s">
        <v>23</v>
      </c>
      <c r="F168" s="198"/>
      <c r="G168" s="198"/>
      <c r="H168" s="199"/>
      <c r="I168" s="8">
        <f>I161+I40</f>
        <v>940.5</v>
      </c>
      <c r="J168" s="31"/>
    </row>
    <row r="169" spans="1:10" ht="12.95" customHeight="1" x14ac:dyDescent="0.25">
      <c r="A169" s="7"/>
      <c r="B169" s="21"/>
      <c r="C169" s="19"/>
      <c r="D169" s="19"/>
      <c r="E169" s="197" t="s">
        <v>24</v>
      </c>
      <c r="F169" s="198"/>
      <c r="G169" s="198"/>
      <c r="H169" s="199"/>
      <c r="I169" s="8">
        <f>I167+I168</f>
        <v>4264.8999999999996</v>
      </c>
      <c r="J169" s="31"/>
    </row>
    <row r="170" spans="1:10" ht="12.95" customHeight="1" x14ac:dyDescent="0.25">
      <c r="A170" s="7"/>
      <c r="B170" s="21"/>
      <c r="C170" s="19"/>
      <c r="D170" s="19"/>
      <c r="E170" s="190" t="s">
        <v>25</v>
      </c>
      <c r="F170" s="191"/>
      <c r="G170" s="191"/>
      <c r="H170" s="192"/>
      <c r="I170" s="39">
        <f>I166-I169</f>
        <v>0</v>
      </c>
      <c r="J170" s="43"/>
    </row>
    <row r="171" spans="1:10" ht="12.95" customHeight="1" x14ac:dyDescent="0.25">
      <c r="A171" s="7"/>
      <c r="B171" s="21"/>
      <c r="C171" s="19"/>
      <c r="D171" s="19"/>
      <c r="E171" s="190" t="s">
        <v>26</v>
      </c>
      <c r="F171" s="191"/>
      <c r="G171" s="191"/>
      <c r="H171" s="192"/>
      <c r="I171" s="39">
        <f>I164</f>
        <v>0</v>
      </c>
      <c r="J171" s="43"/>
    </row>
    <row r="172" spans="1:10" ht="15" customHeight="1" x14ac:dyDescent="0.25">
      <c r="A172" s="7"/>
      <c r="B172" s="57"/>
      <c r="C172" s="32"/>
      <c r="D172" s="32"/>
      <c r="E172" s="44"/>
      <c r="F172" s="45"/>
      <c r="G172" s="46"/>
      <c r="H172" s="58">
        <v>44538</v>
      </c>
      <c r="I172" s="59"/>
      <c r="J172" s="60">
        <v>44552</v>
      </c>
    </row>
    <row r="173" spans="1:10" ht="12.95" customHeight="1" x14ac:dyDescent="0.25">
      <c r="A173" s="7"/>
      <c r="B173" s="56" t="s">
        <v>33</v>
      </c>
      <c r="C173" s="19"/>
      <c r="D173" s="19"/>
      <c r="E173" s="47" t="s">
        <v>27</v>
      </c>
      <c r="F173" s="48"/>
      <c r="G173" s="49"/>
      <c r="H173" s="39">
        <v>475640.85</v>
      </c>
      <c r="I173" s="39">
        <f>I166</f>
        <v>4264.8999999999996</v>
      </c>
      <c r="J173" s="39">
        <f>H173+I173</f>
        <v>479905.75</v>
      </c>
    </row>
    <row r="174" spans="1:10" ht="12.95" customHeight="1" x14ac:dyDescent="0.25">
      <c r="A174" s="7"/>
      <c r="B174" s="18"/>
      <c r="C174" s="19"/>
      <c r="D174" s="19"/>
      <c r="E174" s="50" t="s">
        <v>22</v>
      </c>
      <c r="F174" s="51"/>
      <c r="G174" s="37"/>
      <c r="H174" s="38">
        <v>421423.46</v>
      </c>
      <c r="I174" s="39">
        <f>I105+I39</f>
        <v>3324.4</v>
      </c>
      <c r="J174" s="38">
        <f>H174+I174</f>
        <v>424747.86000000004</v>
      </c>
    </row>
    <row r="175" spans="1:10" ht="12.95" customHeight="1" x14ac:dyDescent="0.25">
      <c r="A175" s="7"/>
      <c r="B175" s="18"/>
      <c r="C175" s="19"/>
      <c r="D175" s="19"/>
      <c r="E175" s="52" t="s">
        <v>23</v>
      </c>
      <c r="F175" s="46"/>
      <c r="G175" s="53"/>
      <c r="H175" s="38">
        <v>105164.8</v>
      </c>
      <c r="I175" s="39">
        <f>I161+I40</f>
        <v>940.5</v>
      </c>
      <c r="J175" s="38">
        <f>H175+I175</f>
        <v>106105.3</v>
      </c>
    </row>
    <row r="176" spans="1:10" ht="12.95" customHeight="1" x14ac:dyDescent="0.25">
      <c r="A176" s="7"/>
      <c r="C176" s="32"/>
      <c r="D176" s="32"/>
      <c r="E176" s="54" t="s">
        <v>34</v>
      </c>
      <c r="F176" s="51"/>
      <c r="G176" s="37"/>
      <c r="H176" s="39">
        <f>SUM(H174:H175)</f>
        <v>526588.26</v>
      </c>
      <c r="I176" s="39">
        <f>SUM(I174:I175)</f>
        <v>4264.8999999999996</v>
      </c>
      <c r="J176" s="39">
        <f>SUM(J174:J175)</f>
        <v>530853.16</v>
      </c>
    </row>
    <row r="177" spans="1:10" ht="12.95" customHeight="1" x14ac:dyDescent="0.25">
      <c r="A177" s="7"/>
      <c r="B177" s="7"/>
      <c r="C177" s="32"/>
      <c r="D177" s="32"/>
      <c r="E177" s="52" t="s">
        <v>17</v>
      </c>
      <c r="F177" s="46"/>
      <c r="G177" s="53"/>
      <c r="H177" s="38">
        <f>H173-H176</f>
        <v>-50947.410000000033</v>
      </c>
      <c r="I177" s="39">
        <f>I173-I176</f>
        <v>0</v>
      </c>
      <c r="J177" s="38">
        <f>J173-J176</f>
        <v>-50947.410000000033</v>
      </c>
    </row>
    <row r="178" spans="1:10" ht="12.95" customHeight="1" x14ac:dyDescent="0.25">
      <c r="A178" s="7"/>
      <c r="B178" s="33" t="s">
        <v>246</v>
      </c>
      <c r="C178" s="32"/>
      <c r="D178" s="32"/>
      <c r="E178" s="54" t="s">
        <v>28</v>
      </c>
      <c r="F178" s="51"/>
      <c r="G178" s="37"/>
      <c r="H178" s="39">
        <v>50947.41</v>
      </c>
      <c r="I178" s="39">
        <f>I171</f>
        <v>0</v>
      </c>
      <c r="J178" s="39">
        <f>H178+I178</f>
        <v>50947.41</v>
      </c>
    </row>
    <row r="179" spans="1:10" ht="12.95" customHeight="1" x14ac:dyDescent="0.25">
      <c r="E179" s="55"/>
      <c r="F179" s="55"/>
      <c r="G179" s="55"/>
      <c r="H179" s="55"/>
      <c r="I179" s="55"/>
      <c r="J179" s="55"/>
    </row>
    <row r="180" spans="1:10" ht="12.95" customHeight="1" x14ac:dyDescent="0.25">
      <c r="C180" s="13"/>
      <c r="E180" s="55"/>
      <c r="F180" s="55"/>
      <c r="G180" s="55"/>
      <c r="H180" s="55"/>
      <c r="I180" s="55"/>
      <c r="J180" s="55"/>
    </row>
    <row r="181" spans="1:10" ht="12.95" customHeight="1" x14ac:dyDescent="0.25">
      <c r="C181" s="13"/>
    </row>
    <row r="182" spans="1:10" ht="12.95" customHeight="1" x14ac:dyDescent="0.25">
      <c r="C182" s="13"/>
    </row>
    <row r="183" spans="1:10" ht="12.95" customHeight="1" x14ac:dyDescent="0.25">
      <c r="C183" s="13"/>
    </row>
    <row r="184" spans="1:10" ht="12.95" customHeight="1" x14ac:dyDescent="0.25">
      <c r="C184" s="13"/>
    </row>
    <row r="185" spans="1:10" ht="12.95" customHeight="1" x14ac:dyDescent="0.25">
      <c r="C185" s="13"/>
    </row>
    <row r="186" spans="1:10" ht="12.95" customHeight="1" x14ac:dyDescent="0.25">
      <c r="C186" s="13"/>
    </row>
    <row r="187" spans="1:10" ht="12.95" customHeight="1" x14ac:dyDescent="0.25">
      <c r="C187" s="13"/>
    </row>
    <row r="188" spans="1:10" ht="12.95" customHeight="1" x14ac:dyDescent="0.25">
      <c r="C188" s="13"/>
    </row>
    <row r="189" spans="1:10" ht="12.95" customHeight="1" x14ac:dyDescent="0.25">
      <c r="C189" s="13"/>
    </row>
    <row r="190" spans="1:10" ht="12.95" customHeight="1" x14ac:dyDescent="0.25">
      <c r="C190" s="13"/>
    </row>
  </sheetData>
  <mergeCells count="37">
    <mergeCell ref="A5:A6"/>
    <mergeCell ref="E38:G38"/>
    <mergeCell ref="B2:B3"/>
    <mergeCell ref="C2:C3"/>
    <mergeCell ref="E2:E3"/>
    <mergeCell ref="F2:F3"/>
    <mergeCell ref="G2:G3"/>
    <mergeCell ref="A7:A12"/>
    <mergeCell ref="A13:A16"/>
    <mergeCell ref="A17:A22"/>
    <mergeCell ref="A23:A32"/>
    <mergeCell ref="A33:A34"/>
    <mergeCell ref="A75:A82"/>
    <mergeCell ref="A83:A91"/>
    <mergeCell ref="E105:G105"/>
    <mergeCell ref="E39:G39"/>
    <mergeCell ref="E40:G40"/>
    <mergeCell ref="E41:G41"/>
    <mergeCell ref="A43:A56"/>
    <mergeCell ref="A57:A59"/>
    <mergeCell ref="A60:A61"/>
    <mergeCell ref="E168:H168"/>
    <mergeCell ref="E169:H169"/>
    <mergeCell ref="E170:H170"/>
    <mergeCell ref="E171:H171"/>
    <mergeCell ref="A35:A37"/>
    <mergeCell ref="A92:A94"/>
    <mergeCell ref="A95:A104"/>
    <mergeCell ref="A107:A108"/>
    <mergeCell ref="A109:A159"/>
    <mergeCell ref="E161:G161"/>
    <mergeCell ref="E164:G164"/>
    <mergeCell ref="E166:H166"/>
    <mergeCell ref="E167:H167"/>
    <mergeCell ref="A62:A63"/>
    <mergeCell ref="A64:A67"/>
    <mergeCell ref="A68:A74"/>
  </mergeCells>
  <conditionalFormatting sqref="C38:D40 B1:B2">
    <cfRule type="expression" dxfId="2" priority="1" stopIfTrue="1">
      <formula>#REF!="Z"</formula>
    </cfRule>
    <cfRule type="expression" dxfId="1" priority="2" stopIfTrue="1">
      <formula>#REF!="T"</formula>
    </cfRule>
    <cfRule type="expression" dxfId="0" priority="3" stopIfTrue="1">
      <formula>#REF!="Y"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 č. 15 22.12.2021</vt:lpstr>
      <vt:lpstr>Dodatek RO č. 15</vt:lpstr>
      <vt:lpstr>Schváleno RO č. 15 22.12.2021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stetkarova</dc:creator>
  <cp:lastModifiedBy>stetkarova</cp:lastModifiedBy>
  <cp:lastPrinted>2022-01-03T08:55:56Z</cp:lastPrinted>
  <dcterms:created xsi:type="dcterms:W3CDTF">2019-02-01T08:27:03Z</dcterms:created>
  <dcterms:modified xsi:type="dcterms:W3CDTF">2022-01-03T08:58:14Z</dcterms:modified>
</cp:coreProperties>
</file>