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chváleno 11.5.2022" sheetId="7" r:id="rId1"/>
  </sheets>
  <calcPr calcId="145621"/>
</workbook>
</file>

<file path=xl/calcChain.xml><?xml version="1.0" encoding="utf-8"?>
<calcChain xmlns="http://schemas.openxmlformats.org/spreadsheetml/2006/main">
  <c r="J71" i="7" l="1"/>
  <c r="J77" i="7"/>
  <c r="J78" i="7"/>
  <c r="I79" i="7"/>
  <c r="H79" i="7"/>
  <c r="I72" i="7"/>
  <c r="H72" i="7"/>
  <c r="J70" i="7" l="1"/>
  <c r="J69" i="7"/>
  <c r="J68" i="7"/>
  <c r="J67" i="7"/>
  <c r="J66" i="7"/>
  <c r="J65" i="7"/>
  <c r="J64" i="7"/>
  <c r="J63" i="7"/>
  <c r="J76" i="7" l="1"/>
  <c r="J75" i="7"/>
  <c r="J62" i="7"/>
  <c r="J74" i="7"/>
  <c r="J79" i="7" l="1"/>
  <c r="J61" i="7"/>
  <c r="J60" i="7"/>
  <c r="J58" i="7" l="1"/>
  <c r="J57" i="7"/>
  <c r="J52" i="7"/>
  <c r="J53" i="7"/>
  <c r="J54" i="7"/>
  <c r="J55" i="7"/>
  <c r="J56" i="7"/>
  <c r="J51" i="7" l="1"/>
  <c r="J50" i="7"/>
  <c r="J49" i="7"/>
  <c r="J48" i="7"/>
  <c r="J46" i="7" l="1"/>
  <c r="J47" i="7"/>
  <c r="J44" i="7" l="1"/>
  <c r="J43" i="7" l="1"/>
  <c r="J42" i="7"/>
  <c r="J41" i="7"/>
  <c r="J40" i="7"/>
  <c r="J38" i="7"/>
  <c r="J37" i="7"/>
  <c r="J36" i="7"/>
  <c r="J35" i="7"/>
  <c r="J34" i="7"/>
  <c r="J33" i="7" l="1"/>
  <c r="J32" i="7"/>
  <c r="J28" i="7" l="1"/>
  <c r="J29" i="7"/>
  <c r="J30" i="7"/>
  <c r="J31" i="7"/>
  <c r="J27" i="7"/>
  <c r="J26" i="7"/>
  <c r="J25" i="7"/>
  <c r="J24" i="7"/>
  <c r="J23" i="7"/>
  <c r="H94" i="7" l="1"/>
  <c r="H95" i="7" s="1"/>
  <c r="I82" i="7"/>
  <c r="I89" i="7" s="1"/>
  <c r="I96" i="7" s="1"/>
  <c r="J96" i="7" s="1"/>
  <c r="H82" i="7"/>
  <c r="J81" i="7"/>
  <c r="J82" i="7" s="1"/>
  <c r="I93" i="7"/>
  <c r="J93" i="7" s="1"/>
  <c r="J59" i="7"/>
  <c r="J45" i="7"/>
  <c r="J39" i="7"/>
  <c r="J22" i="7"/>
  <c r="J21" i="7"/>
  <c r="J20" i="7"/>
  <c r="J19" i="7"/>
  <c r="J18" i="7"/>
  <c r="J17" i="7"/>
  <c r="J16" i="7"/>
  <c r="J15" i="7"/>
  <c r="J14" i="7"/>
  <c r="J13" i="7"/>
  <c r="J12" i="7"/>
  <c r="J11" i="7"/>
  <c r="I84" i="7"/>
  <c r="J5" i="7"/>
  <c r="J72" i="7" l="1"/>
  <c r="H9" i="7"/>
  <c r="J9" i="7"/>
  <c r="I91" i="7"/>
  <c r="I86" i="7"/>
  <c r="I9" i="7"/>
  <c r="J91" i="7" l="1"/>
  <c r="I92" i="7"/>
  <c r="J92" i="7" s="1"/>
  <c r="J94" i="7" s="1"/>
  <c r="I85" i="7"/>
  <c r="I87" i="7" s="1"/>
  <c r="I88" i="7" s="1"/>
  <c r="J95" i="7" l="1"/>
  <c r="I94" i="7"/>
  <c r="I95" i="7" s="1"/>
</calcChain>
</file>

<file path=xl/sharedStrings.xml><?xml version="1.0" encoding="utf-8"?>
<sst xmlns="http://schemas.openxmlformats.org/spreadsheetml/2006/main" count="234" uniqueCount="151">
  <si>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</si>
  <si>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</si>
  <si>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</si>
  <si>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</si>
  <si>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</si>
  <si>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</si>
  <si>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</si>
  <si>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</si>
  <si>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</si>
  <si>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</si>
  <si>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</si>
  <si>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</si>
  <si>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</si>
  <si>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</si>
  <si>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</si>
  <si>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</si>
  <si>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</si>
  <si>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</si>
  <si>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</si>
  <si>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</si>
  <si>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</si>
  <si>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</si>
  <si>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</si>
  <si>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</si>
  <si>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</si>
  <si>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</si>
  <si>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</si>
  <si>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</si>
  <si>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</si>
  <si>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</si>
  <si>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</si>
  <si>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</si>
  <si>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</si>
  <si>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</si>
  <si>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</si>
  <si>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</si>
  <si>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</si>
  <si>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0501</t>
  </si>
  <si>
    <t>č. 5</t>
  </si>
  <si>
    <t xml:space="preserve">Rozpočtové opatření č. 5/2022 - změna schvál. rozpočtu roku 2022 - květen (údaje v tis. Kč) </t>
  </si>
  <si>
    <t>0516</t>
  </si>
  <si>
    <t>0444</t>
  </si>
  <si>
    <t>0487</t>
  </si>
  <si>
    <t>0567</t>
  </si>
  <si>
    <t>4.</t>
  </si>
  <si>
    <t>5.</t>
  </si>
  <si>
    <t>0569</t>
  </si>
  <si>
    <t>Otrokovice, 11.5.2022</t>
  </si>
  <si>
    <t>6.</t>
  </si>
  <si>
    <t>0505</t>
  </si>
  <si>
    <t>7.</t>
  </si>
  <si>
    <t>8.</t>
  </si>
  <si>
    <t>0502</t>
  </si>
  <si>
    <t>9.</t>
  </si>
  <si>
    <t>0593</t>
  </si>
  <si>
    <t>NZ</t>
  </si>
  <si>
    <t>0784</t>
  </si>
  <si>
    <t>10.</t>
  </si>
  <si>
    <t>11.</t>
  </si>
  <si>
    <t>0521</t>
  </si>
  <si>
    <t>0552</t>
  </si>
  <si>
    <t>12.</t>
  </si>
  <si>
    <t>0560</t>
  </si>
  <si>
    <t>13.</t>
  </si>
  <si>
    <t>0579</t>
  </si>
  <si>
    <t>0550</t>
  </si>
  <si>
    <t>0576</t>
  </si>
  <si>
    <t>0544</t>
  </si>
  <si>
    <t>0583</t>
  </si>
  <si>
    <t>14.</t>
  </si>
  <si>
    <t>Nein. dot. na činnost poskytovatelům soc. sl., rozdělení dle us. č. ZMO/4/25/22</t>
  </si>
  <si>
    <t>Nein. dot. Charitě Otrokovice, IČ 46276262, Ter. program Samaritán</t>
  </si>
  <si>
    <t>Nein. dot. Charitě Otrokovice, IČ 46276262, Noclehárny Samaritán</t>
  </si>
  <si>
    <t>Nein. dot. Charitě Otrokovice, IČ 46276262, Odb. soc. poradenství Samaritán</t>
  </si>
  <si>
    <t>Nein. dot. Charitě Otrokovice, IČ 46276262, Azylové domy, ND</t>
  </si>
  <si>
    <t>Nein. dot. Charitě Otrokovice, IČ 46276262, Odl. služba Charitní domov</t>
  </si>
  <si>
    <t>Nein. dot. Charitě Otrokovice, IČ 46276262, Azylové domy, Samaritán</t>
  </si>
  <si>
    <t>Nein. dot. Charitě Otrokovice, IČ 46276262, Domov pro seniory</t>
  </si>
  <si>
    <t>Nein. dot. Charitě Otrokovice, IČ 46276262, Pečovatelská sl.</t>
  </si>
  <si>
    <t>Nein. dot. Charitě Otrokovice, IČ 46276262, Terénní sl. rodinám s dětmi</t>
  </si>
  <si>
    <t>Nein. dot. Unie Kompas z.s., IČ 67028144, nízkoprah. zaříz. pro děti a mládež</t>
  </si>
  <si>
    <t xml:space="preserve">Neinv. dot. Charita Zlín, IČ 44117434, Azylové domy </t>
  </si>
  <si>
    <t>Nein. dot. Sociální služby Uherské Hradiště, IČ 000920096, DZR Staré město</t>
  </si>
  <si>
    <t>Nein. dot. Sociální služby Uherské Hradiště, IČ 000920096, Domov pro seniory Buchlovice</t>
  </si>
  <si>
    <t>Nein. dot. Sociální služby Uherské Hradiště, IČ 000920096, Domov pro seniory UH</t>
  </si>
  <si>
    <t>Nein. dot. Sociální služby Uherské Hradiště, IČ 000920096, Domov pro seniory Nezdenice</t>
  </si>
  <si>
    <t>Nein. dot. Sociální služby Uherské Hradiště, IČ 000920096, DZR UH</t>
  </si>
  <si>
    <t>Nein. dot. Centrum služeb a  podpory Zlín, o.p.s., IČ 25300083, Centrum denních služeb</t>
  </si>
  <si>
    <t>Nein. dot. Centrum služeb a  podpory Zlín, o.p.s., IČ 25300083, Soc. rehabilitace Zlín</t>
  </si>
  <si>
    <t>Nein. dot. Centrum služeb a  podpory Zlín, o.p.s., IČ 25300083, Soc. rehabilitace Kroměříž</t>
  </si>
  <si>
    <t>Nein. dot. Naděje, pobočka Zlín, IČ 00570931, Soc. terapeutické dílny</t>
  </si>
  <si>
    <t>Nein. dot. Naděje, pobočka Zlín, IČ 00570931, Denní stacionáře</t>
  </si>
  <si>
    <t xml:space="preserve">Nein. dot. Naděje, pobočka Zlín, IČ 00570931, DZR </t>
  </si>
  <si>
    <t>Nein. dot. Naděje, pobočka Otrokovice, IČ 00570931, Domov pro osoby se zdr.postižením</t>
  </si>
  <si>
    <t>Nein. dot. Naděje, pobočka Otrokovice, IČ 00570931, Denní stacionáře</t>
  </si>
  <si>
    <t>Nein. dot. Naděje, pobočka Otrokovice, IČ 00570931, Chráněné bydlení</t>
  </si>
  <si>
    <t>Nein. dot. Naděje, pobočka Otrokovice, IČ 00570931, Podpora samostatného bydlení</t>
  </si>
  <si>
    <t>Nein. dot. Naděje, pobočka Otrokovice, IČ 00570931, Sociálně terapeutické dílny</t>
  </si>
  <si>
    <t>Nein. dot. Naděje, pobočka Otrokovice, IČ 00570931, Sociální rehabilitace</t>
  </si>
  <si>
    <t xml:space="preserve">Nein. dot. Společnost Podané ruce o.p.s., IČ 60557621, Odborné soc. poradenství </t>
  </si>
  <si>
    <t>Nein. dot. Společnost Podané ruce o.p.s., IČ 60557621, Terénní programy</t>
  </si>
  <si>
    <t>Nein. dot. Společnost Podané ruce o.p.s., IČ 60557621, Kontaktní centrum ve Zlíně</t>
  </si>
  <si>
    <t xml:space="preserve">Nein. dot. Společnost Podané ruce o.p.s., IČ 60557621, Odborné sociální poradenství  </t>
  </si>
  <si>
    <t>Nein. dot. Včelka soc. služby o.p.s., IČ 24732915, Peč. služba</t>
  </si>
  <si>
    <t>Nein. dot. Včelka soc. služby o.p.s., IČ 24732915, Osobní asistence</t>
  </si>
  <si>
    <t>Poskytnutí nein. dotace na činnost dle us. č. ZMO/5/25/22</t>
  </si>
  <si>
    <t>Nein. dot. na činnost pro Naděje, otrokovická o.p.s., IČ 29378800, dle us. ZMO/5/25/22</t>
  </si>
  <si>
    <t>Poskytnutí fin. daru Lince bezpečí, z.s., dle us. č. ZMO/6/25/22, z prost. na humanitu</t>
  </si>
  <si>
    <t>Fin. dar Lince bezpečí, z.s., IČ 6138198, dle us. č. ZMO/6/25/22</t>
  </si>
  <si>
    <t>Poskytnutí fin. daru Římskokatolické farnosti Otrokovice z prost. na krizová opatření, dle us. č. ZMO/7/25/22</t>
  </si>
  <si>
    <t>Fin. dar Římskokatolické farnosti Otrokovice, IČ 44125909, na pomoc uprchlíkům</t>
  </si>
  <si>
    <t>Nein. dot. SONS, z.s., IČ 65399447, odb. soc. poradenství</t>
  </si>
  <si>
    <t>Nein. dot. SONS, z.s., IČ 65399447, Soc. aktiv.sl.pro seniory a osoby se zdr.postižením</t>
  </si>
  <si>
    <t>Nein. dot. Soc. služby města Kroměříže, IČ 71193430, Domov pro osoby se zdr. postiž.</t>
  </si>
  <si>
    <t>Nein. dot. Soc. služby města Kroměříže, IČ 71193430, Odlehčovací služby</t>
  </si>
  <si>
    <t>Nein. dot. Centrum pro dětský sluch Tamtam o.p.s., IČ 00499811, Raná péče</t>
  </si>
  <si>
    <t>Nein. dot. Společnost pro ranou péči, pob. pro zrak Olomouc, IČ 75095009, raná péče</t>
  </si>
  <si>
    <t>Nein. dot. Hvězda z.ú. IČ 70829560, DZR</t>
  </si>
  <si>
    <t>0543</t>
  </si>
  <si>
    <t>15.</t>
  </si>
  <si>
    <t>OMP Výkup pozemků - přesun na hlavní prohlídky komuniakcí</t>
  </si>
  <si>
    <t>OMP Zákonná povinnost provádět hlavní prohlídky komunikací - zvýšení</t>
  </si>
  <si>
    <t>8615</t>
  </si>
  <si>
    <t>0371</t>
  </si>
  <si>
    <t>OMP Výkupy pozemků - silnice, přesun na vypořádání podílů na K3</t>
  </si>
  <si>
    <t>OMP Výkup id. podílů na budově č.p. 1342 + kolek</t>
  </si>
  <si>
    <t>Poskytnutí fin. daru pro Zdravotní klaun o.p.s., IČ 26547953, Praha</t>
  </si>
  <si>
    <t>16.</t>
  </si>
  <si>
    <t>4255</t>
  </si>
  <si>
    <t>0522</t>
  </si>
  <si>
    <t>0172</t>
  </si>
  <si>
    <t>2233</t>
  </si>
  <si>
    <t>OŠK Poskytnutí nein. dotace ČSV dle us. č. RMO/9/7/22</t>
  </si>
  <si>
    <t>OŠK Neinv. dotace pro ČSV, ZO Otrokovice, IČ 621182391, dle us. č. RMO/9/7/22</t>
  </si>
  <si>
    <t>OŠK Poskytnutí nein. dotace Jackie Pro s.r.o. dle us. č. RMO/8/7/22</t>
  </si>
  <si>
    <t>OŠK Nein. dotace Jackie Pro s.r.o. IČ 07585136, na Lážo Plážo fest dle us. č. RMO/8/7/22</t>
  </si>
  <si>
    <t>OŠK Výročí úmrtí J. Valčíka - nákup služeb zvýšení</t>
  </si>
  <si>
    <t>OŠK Výročí úmrtí J. Valčíka - nájem, přesun na služby</t>
  </si>
  <si>
    <t>2155</t>
  </si>
  <si>
    <t>OŠK Socha J. A. Bati, přesun na dárce krve</t>
  </si>
  <si>
    <t>OŠK Zvýšení fin. prostř. na nein. transfery pro dárce krve z důvodu vyššího počtu dárců</t>
  </si>
  <si>
    <t>17.</t>
  </si>
  <si>
    <t>ORM Hurdis domy, přesun na org. 6150 Revitalizace přístaviště</t>
  </si>
  <si>
    <t>8245</t>
  </si>
  <si>
    <t>ORM SV přivaděč, přesun na org. 6150 Revitalizace přístaviště</t>
  </si>
  <si>
    <t>2157</t>
  </si>
  <si>
    <t>ORM Revitalizace přístaviště - zvýšení dle vysoutěžené ceny</t>
  </si>
  <si>
    <t>6150</t>
  </si>
  <si>
    <t>Příloha k us. č. RMO/15/8/22</t>
  </si>
  <si>
    <t>Fin. dar z prostředků na humanitu dle us. č. RMO/13/8/22</t>
  </si>
  <si>
    <t>Poskytnutí nein. dotací na činnost poskytovatelům soc. sl. dle us. č. RMO/12/8/22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</si>
</sst>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2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6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2" fillId="4" borderId="1" xfId="0" applyNumberFormat="1" applyFont="1" applyFill="1" applyBorder="1" applyAlignment="1">
      <alignment horizontal="right"/>
    </xf>
    <xf numFmtId="4" fontId="1" fillId="0" borderId="7" xfId="0" applyNumberFormat="1" applyFont="1" applyBorder="1"/>
    <xf numFmtId="4" fontId="2" fillId="0" borderId="9" xfId="0" applyNumberFormat="1" applyFont="1" applyBorder="1"/>
    <xf numFmtId="0" fontId="2" fillId="4" borderId="0" xfId="0" applyFont="1" applyFill="1" applyBorder="1" applyAlignment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/>
    <xf numFmtId="4" fontId="2" fillId="4" borderId="13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5" xfId="0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4" fontId="2" fillId="4" borderId="7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4" fontId="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right" vertical="center"/>
    </xf>
    <xf numFmtId="14" fontId="2" fillId="0" borderId="1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1" fillId="3" borderId="8" xfId="1" applyNumberFormat="1" applyFont="1" applyFill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7" fillId="0" borderId="0" xfId="0" applyFont="1" applyFill="1"/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4" fontId="2" fillId="5" borderId="5" xfId="0" applyNumberFormat="1" applyFont="1" applyFill="1" applyBorder="1"/>
    <xf numFmtId="4" fontId="1" fillId="5" borderId="5" xfId="0" applyNumberFormat="1" applyFont="1" applyFill="1" applyBorder="1"/>
    <xf numFmtId="4" fontId="2" fillId="5" borderId="5" xfId="0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/>
    <xf numFmtId="4" fontId="1" fillId="5" borderId="1" xfId="0" applyNumberFormat="1" applyFont="1" applyFill="1" applyBorder="1"/>
    <xf numFmtId="4" fontId="2" fillId="5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</cellXfs>
  <cellStyles count="5">
    <cellStyle name="Hypertextový odkaz" xfId="1" builtinId="8"/>
    <cellStyle name="Normální" xfId="0" builtinId="0"/>
    <cellStyle name="Normální 10" xfId="2"/>
    <cellStyle name="normální 2" xfId="3"/>
    <cellStyle name="normální 3" xfId="4"/>
  </cellStyles>
  <dxfs count="2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A22" workbookViewId="0">
      <selection activeCell="E56" sqref="E56"/>
    </sheetView>
  </sheetViews>
  <sheetFormatPr defaultRowHeight="12.75" x14ac:dyDescent="0.2"/>
  <cols>
    <col min="1" max="1" width="4" style="78" customWidth="1"/>
    <col min="2" max="2" width="73.7109375" style="78" customWidth="1"/>
    <col min="3" max="3" width="4.140625" style="78" customWidth="1"/>
    <col min="4" max="4" width="10.5703125" style="78" customWidth="1"/>
    <col min="5" max="6" width="7.28515625" style="78" customWidth="1"/>
    <col min="7" max="7" width="6.7109375" style="78" customWidth="1"/>
    <col min="8" max="8" width="10.7109375" style="78" customWidth="1"/>
    <col min="9" max="9" width="8.7109375" style="78" bestFit="1" customWidth="1"/>
    <col min="10" max="10" width="10.42578125" style="78" customWidth="1"/>
    <col min="11" max="16384" width="9.140625" style="78"/>
  </cols>
  <sheetData>
    <row r="1" spans="1:10" ht="15" customHeight="1" x14ac:dyDescent="0.2">
      <c r="A1" s="33" t="s">
        <v>39</v>
      </c>
      <c r="B1" s="33"/>
      <c r="C1" s="1"/>
      <c r="D1" s="1"/>
      <c r="E1" s="2"/>
      <c r="F1" s="2"/>
      <c r="G1" s="2"/>
      <c r="H1" s="33" t="s">
        <v>148</v>
      </c>
      <c r="I1" s="33"/>
      <c r="J1" s="33"/>
    </row>
    <row r="2" spans="1:10" ht="12.95" customHeight="1" x14ac:dyDescent="0.2">
      <c r="A2" s="3" t="s">
        <v>0</v>
      </c>
      <c r="B2" s="117" t="s">
        <v>1</v>
      </c>
      <c r="C2" s="3"/>
      <c r="D2" s="3" t="s">
        <v>2</v>
      </c>
      <c r="E2" s="117" t="s">
        <v>3</v>
      </c>
      <c r="F2" s="117" t="s">
        <v>4</v>
      </c>
      <c r="G2" s="117" t="s">
        <v>5</v>
      </c>
      <c r="H2" s="3" t="s">
        <v>6</v>
      </c>
      <c r="I2" s="3" t="s">
        <v>7</v>
      </c>
      <c r="J2" s="3" t="s">
        <v>8</v>
      </c>
    </row>
    <row r="3" spans="1:10" ht="12.95" customHeight="1" x14ac:dyDescent="0.2">
      <c r="A3" s="4" t="s">
        <v>9</v>
      </c>
      <c r="B3" s="118"/>
      <c r="C3" s="4"/>
      <c r="D3" s="4" t="s">
        <v>10</v>
      </c>
      <c r="E3" s="118"/>
      <c r="F3" s="118"/>
      <c r="G3" s="118"/>
      <c r="H3" s="4" t="s">
        <v>11</v>
      </c>
      <c r="I3" s="4" t="s">
        <v>38</v>
      </c>
      <c r="J3" s="4" t="s">
        <v>11</v>
      </c>
    </row>
    <row r="4" spans="1:10" ht="12.95" customHeight="1" x14ac:dyDescent="0.2">
      <c r="A4" s="5" t="s">
        <v>12</v>
      </c>
      <c r="B4" s="6"/>
      <c r="C4" s="7"/>
      <c r="D4" s="7"/>
      <c r="E4" s="7"/>
      <c r="F4" s="7"/>
      <c r="G4" s="7"/>
      <c r="H4" s="7"/>
      <c r="I4" s="8"/>
      <c r="J4" s="84"/>
    </row>
    <row r="5" spans="1:10" ht="12.95" customHeight="1" x14ac:dyDescent="0.2">
      <c r="A5" s="102" t="s">
        <v>13</v>
      </c>
      <c r="B5" s="42"/>
      <c r="C5" s="39"/>
      <c r="D5" s="35"/>
      <c r="E5" s="88"/>
      <c r="F5" s="88"/>
      <c r="G5" s="35"/>
      <c r="H5" s="38">
        <v>0</v>
      </c>
      <c r="I5" s="41">
        <v>0</v>
      </c>
      <c r="J5" s="40">
        <f>H5+I5</f>
        <v>0</v>
      </c>
    </row>
    <row r="6" spans="1:10" ht="12.95" customHeight="1" x14ac:dyDescent="0.2">
      <c r="A6" s="9"/>
      <c r="B6" s="10"/>
      <c r="C6" s="11"/>
      <c r="D6" s="11"/>
      <c r="E6" s="123" t="s">
        <v>16</v>
      </c>
      <c r="F6" s="123"/>
      <c r="G6" s="123"/>
      <c r="H6" s="76">
        <v>0</v>
      </c>
      <c r="I6" s="76">
        <v>0</v>
      </c>
      <c r="J6" s="76">
        <v>0</v>
      </c>
    </row>
    <row r="7" spans="1:10" ht="12.95" customHeight="1" x14ac:dyDescent="0.2">
      <c r="A7" s="9"/>
      <c r="B7" s="12" t="s">
        <v>35</v>
      </c>
      <c r="C7" s="11"/>
      <c r="D7" s="11"/>
      <c r="E7" s="119" t="s">
        <v>17</v>
      </c>
      <c r="F7" s="119"/>
      <c r="G7" s="119"/>
      <c r="H7" s="76">
        <v>0</v>
      </c>
      <c r="I7" s="76">
        <v>0</v>
      </c>
      <c r="J7" s="76">
        <v>0</v>
      </c>
    </row>
    <row r="8" spans="1:10" ht="12.95" customHeight="1" x14ac:dyDescent="0.2">
      <c r="A8" s="9"/>
      <c r="B8" s="13"/>
      <c r="C8" s="11"/>
      <c r="D8" s="11"/>
      <c r="E8" s="120" t="s">
        <v>18</v>
      </c>
      <c r="F8" s="120"/>
      <c r="G8" s="120"/>
      <c r="H8" s="76">
        <v>0</v>
      </c>
      <c r="I8" s="76">
        <v>0</v>
      </c>
      <c r="J8" s="76">
        <v>0</v>
      </c>
    </row>
    <row r="9" spans="1:10" ht="12.95" customHeight="1" x14ac:dyDescent="0.2">
      <c r="A9" s="14"/>
      <c r="B9" s="15"/>
      <c r="C9" s="16"/>
      <c r="D9" s="16"/>
      <c r="E9" s="120" t="s">
        <v>19</v>
      </c>
      <c r="F9" s="120"/>
      <c r="G9" s="120"/>
      <c r="H9" s="77">
        <f>H6-H7-H8</f>
        <v>0</v>
      </c>
      <c r="I9" s="77">
        <f t="shared" ref="I9:J9" si="0">I6-I7-I8</f>
        <v>0</v>
      </c>
      <c r="J9" s="77">
        <f t="shared" si="0"/>
        <v>0</v>
      </c>
    </row>
    <row r="10" spans="1:10" ht="12.95" customHeight="1" x14ac:dyDescent="0.2">
      <c r="A10" s="17" t="s">
        <v>20</v>
      </c>
      <c r="B10" s="18"/>
      <c r="C10" s="19"/>
      <c r="D10" s="19"/>
      <c r="E10" s="20"/>
      <c r="F10" s="18"/>
      <c r="G10" s="18"/>
      <c r="H10" s="21"/>
      <c r="I10" s="21"/>
      <c r="J10" s="22"/>
    </row>
    <row r="11" spans="1:10" ht="12.95" customHeight="1" x14ac:dyDescent="0.2">
      <c r="A11" s="121" t="s">
        <v>13</v>
      </c>
      <c r="B11" s="42" t="s">
        <v>70</v>
      </c>
      <c r="C11" s="81"/>
      <c r="D11" s="84"/>
      <c r="E11" s="84">
        <v>4357</v>
      </c>
      <c r="F11" s="84">
        <v>5222</v>
      </c>
      <c r="G11" s="85" t="s">
        <v>40</v>
      </c>
      <c r="H11" s="86">
        <v>3800</v>
      </c>
      <c r="I11" s="82">
        <v>-3519.6</v>
      </c>
      <c r="J11" s="40">
        <f t="shared" ref="J11:J71" si="1">H11+I11</f>
        <v>280.40000000000009</v>
      </c>
    </row>
    <row r="12" spans="1:10" ht="12.95" customHeight="1" x14ac:dyDescent="0.2">
      <c r="A12" s="122"/>
      <c r="B12" s="90" t="s">
        <v>71</v>
      </c>
      <c r="C12" s="91" t="s">
        <v>55</v>
      </c>
      <c r="D12" s="92"/>
      <c r="E12" s="92">
        <v>4378</v>
      </c>
      <c r="F12" s="92">
        <v>5223</v>
      </c>
      <c r="G12" s="93" t="s">
        <v>37</v>
      </c>
      <c r="H12" s="94">
        <v>0</v>
      </c>
      <c r="I12" s="95">
        <v>46.2</v>
      </c>
      <c r="J12" s="96">
        <f t="shared" si="1"/>
        <v>46.2</v>
      </c>
    </row>
    <row r="13" spans="1:10" ht="12.95" customHeight="1" x14ac:dyDescent="0.2">
      <c r="A13" s="122"/>
      <c r="B13" s="90" t="s">
        <v>72</v>
      </c>
      <c r="C13" s="91" t="s">
        <v>55</v>
      </c>
      <c r="D13" s="92"/>
      <c r="E13" s="92">
        <v>4374</v>
      </c>
      <c r="F13" s="92">
        <v>5223</v>
      </c>
      <c r="G13" s="93" t="s">
        <v>37</v>
      </c>
      <c r="H13" s="97">
        <v>0</v>
      </c>
      <c r="I13" s="95">
        <v>20.7</v>
      </c>
      <c r="J13" s="96">
        <f t="shared" si="1"/>
        <v>20.7</v>
      </c>
    </row>
    <row r="14" spans="1:10" ht="12.95" customHeight="1" x14ac:dyDescent="0.2">
      <c r="A14" s="122"/>
      <c r="B14" s="90" t="s">
        <v>73</v>
      </c>
      <c r="C14" s="91" t="s">
        <v>55</v>
      </c>
      <c r="D14" s="92"/>
      <c r="E14" s="92">
        <v>4312</v>
      </c>
      <c r="F14" s="92">
        <v>5223</v>
      </c>
      <c r="G14" s="98" t="s">
        <v>37</v>
      </c>
      <c r="H14" s="97">
        <v>0</v>
      </c>
      <c r="I14" s="95">
        <v>45.8</v>
      </c>
      <c r="J14" s="96">
        <f t="shared" si="1"/>
        <v>45.8</v>
      </c>
    </row>
    <row r="15" spans="1:10" ht="12.95" customHeight="1" x14ac:dyDescent="0.2">
      <c r="A15" s="122"/>
      <c r="B15" s="90" t="s">
        <v>74</v>
      </c>
      <c r="C15" s="91" t="s">
        <v>55</v>
      </c>
      <c r="D15" s="92"/>
      <c r="E15" s="92">
        <v>4374</v>
      </c>
      <c r="F15" s="92">
        <v>5223</v>
      </c>
      <c r="G15" s="98" t="s">
        <v>37</v>
      </c>
      <c r="H15" s="97">
        <v>20.7</v>
      </c>
      <c r="I15" s="95">
        <v>14.9</v>
      </c>
      <c r="J15" s="96">
        <f t="shared" si="1"/>
        <v>35.6</v>
      </c>
    </row>
    <row r="16" spans="1:10" ht="12.95" customHeight="1" x14ac:dyDescent="0.2">
      <c r="A16" s="122"/>
      <c r="B16" s="90" t="s">
        <v>75</v>
      </c>
      <c r="C16" s="91" t="s">
        <v>55</v>
      </c>
      <c r="D16" s="92"/>
      <c r="E16" s="92">
        <v>4359</v>
      </c>
      <c r="F16" s="92">
        <v>5223</v>
      </c>
      <c r="G16" s="98" t="s">
        <v>37</v>
      </c>
      <c r="H16" s="97">
        <v>0</v>
      </c>
      <c r="I16" s="95">
        <v>5.5</v>
      </c>
      <c r="J16" s="96">
        <f t="shared" si="1"/>
        <v>5.5</v>
      </c>
    </row>
    <row r="17" spans="1:10" ht="12.95" customHeight="1" x14ac:dyDescent="0.2">
      <c r="A17" s="122"/>
      <c r="B17" s="90" t="s">
        <v>76</v>
      </c>
      <c r="C17" s="91" t="s">
        <v>55</v>
      </c>
      <c r="D17" s="92"/>
      <c r="E17" s="92">
        <v>4374</v>
      </c>
      <c r="F17" s="92">
        <v>5223</v>
      </c>
      <c r="G17" s="98" t="s">
        <v>37</v>
      </c>
      <c r="H17" s="97">
        <v>35.6</v>
      </c>
      <c r="I17" s="95">
        <v>116.5</v>
      </c>
      <c r="J17" s="96">
        <f t="shared" si="1"/>
        <v>152.1</v>
      </c>
    </row>
    <row r="18" spans="1:10" ht="12.95" customHeight="1" x14ac:dyDescent="0.2">
      <c r="A18" s="122"/>
      <c r="B18" s="90" t="s">
        <v>77</v>
      </c>
      <c r="C18" s="91" t="s">
        <v>55</v>
      </c>
      <c r="D18" s="92"/>
      <c r="E18" s="92">
        <v>4350</v>
      </c>
      <c r="F18" s="92">
        <v>5223</v>
      </c>
      <c r="G18" s="98" t="s">
        <v>37</v>
      </c>
      <c r="H18" s="97">
        <v>0</v>
      </c>
      <c r="I18" s="95">
        <v>522.9</v>
      </c>
      <c r="J18" s="96">
        <f t="shared" si="1"/>
        <v>522.9</v>
      </c>
    </row>
    <row r="19" spans="1:10" ht="12.95" customHeight="1" x14ac:dyDescent="0.2">
      <c r="A19" s="122"/>
      <c r="B19" s="90" t="s">
        <v>78</v>
      </c>
      <c r="C19" s="91" t="s">
        <v>55</v>
      </c>
      <c r="D19" s="92"/>
      <c r="E19" s="92">
        <v>4351</v>
      </c>
      <c r="F19" s="92">
        <v>5223</v>
      </c>
      <c r="G19" s="98" t="s">
        <v>37</v>
      </c>
      <c r="H19" s="97">
        <v>0</v>
      </c>
      <c r="I19" s="95">
        <v>281.60000000000002</v>
      </c>
      <c r="J19" s="96">
        <f t="shared" si="1"/>
        <v>281.60000000000002</v>
      </c>
    </row>
    <row r="20" spans="1:10" ht="12.95" customHeight="1" x14ac:dyDescent="0.2">
      <c r="A20" s="122"/>
      <c r="B20" s="90" t="s">
        <v>79</v>
      </c>
      <c r="C20" s="91" t="s">
        <v>55</v>
      </c>
      <c r="D20" s="92"/>
      <c r="E20" s="92">
        <v>4378</v>
      </c>
      <c r="F20" s="92">
        <v>5223</v>
      </c>
      <c r="G20" s="98" t="s">
        <v>37</v>
      </c>
      <c r="H20" s="97">
        <v>46.2</v>
      </c>
      <c r="I20" s="95">
        <v>320</v>
      </c>
      <c r="J20" s="96">
        <f t="shared" si="1"/>
        <v>366.2</v>
      </c>
    </row>
    <row r="21" spans="1:10" s="83" customFormat="1" ht="12.95" customHeight="1" x14ac:dyDescent="0.2">
      <c r="A21" s="89" t="s">
        <v>14</v>
      </c>
      <c r="B21" s="90" t="s">
        <v>80</v>
      </c>
      <c r="C21" s="91" t="s">
        <v>55</v>
      </c>
      <c r="D21" s="92"/>
      <c r="E21" s="92">
        <v>4375</v>
      </c>
      <c r="F21" s="92">
        <v>5222</v>
      </c>
      <c r="G21" s="98" t="s">
        <v>41</v>
      </c>
      <c r="H21" s="97">
        <v>0</v>
      </c>
      <c r="I21" s="95">
        <v>146.30000000000001</v>
      </c>
      <c r="J21" s="99">
        <f t="shared" si="1"/>
        <v>146.30000000000001</v>
      </c>
    </row>
    <row r="22" spans="1:10" ht="12.95" customHeight="1" x14ac:dyDescent="0.2">
      <c r="A22" s="89" t="s">
        <v>15</v>
      </c>
      <c r="B22" s="90" t="s">
        <v>81</v>
      </c>
      <c r="C22" s="91" t="s">
        <v>55</v>
      </c>
      <c r="D22" s="92"/>
      <c r="E22" s="92">
        <v>4374</v>
      </c>
      <c r="F22" s="92">
        <v>5223</v>
      </c>
      <c r="G22" s="98" t="s">
        <v>42</v>
      </c>
      <c r="H22" s="94">
        <v>0</v>
      </c>
      <c r="I22" s="95">
        <v>85.7</v>
      </c>
      <c r="J22" s="99">
        <f t="shared" si="1"/>
        <v>85.7</v>
      </c>
    </row>
    <row r="23" spans="1:10" ht="12.95" customHeight="1" x14ac:dyDescent="0.2">
      <c r="A23" s="127" t="s">
        <v>44</v>
      </c>
      <c r="B23" s="90" t="s">
        <v>82</v>
      </c>
      <c r="C23" s="91" t="s">
        <v>55</v>
      </c>
      <c r="D23" s="92"/>
      <c r="E23" s="92">
        <v>4357</v>
      </c>
      <c r="F23" s="92">
        <v>5339</v>
      </c>
      <c r="G23" s="98" t="s">
        <v>43</v>
      </c>
      <c r="H23" s="94">
        <v>0</v>
      </c>
      <c r="I23" s="95">
        <v>17.100000000000001</v>
      </c>
      <c r="J23" s="99">
        <f t="shared" si="1"/>
        <v>17.100000000000001</v>
      </c>
    </row>
    <row r="24" spans="1:10" ht="12.95" customHeight="1" x14ac:dyDescent="0.2">
      <c r="A24" s="127"/>
      <c r="B24" s="90" t="s">
        <v>83</v>
      </c>
      <c r="C24" s="91" t="s">
        <v>55</v>
      </c>
      <c r="D24" s="92"/>
      <c r="E24" s="92">
        <v>4350</v>
      </c>
      <c r="F24" s="92">
        <v>5339</v>
      </c>
      <c r="G24" s="98" t="s">
        <v>43</v>
      </c>
      <c r="H24" s="94">
        <v>0</v>
      </c>
      <c r="I24" s="95">
        <v>7.4</v>
      </c>
      <c r="J24" s="99">
        <f t="shared" si="1"/>
        <v>7.4</v>
      </c>
    </row>
    <row r="25" spans="1:10" ht="12.95" customHeight="1" x14ac:dyDescent="0.2">
      <c r="A25" s="127"/>
      <c r="B25" s="90" t="s">
        <v>84</v>
      </c>
      <c r="C25" s="91" t="s">
        <v>55</v>
      </c>
      <c r="D25" s="92"/>
      <c r="E25" s="92">
        <v>4350</v>
      </c>
      <c r="F25" s="92">
        <v>5339</v>
      </c>
      <c r="G25" s="98" t="s">
        <v>43</v>
      </c>
      <c r="H25" s="94">
        <v>7.4</v>
      </c>
      <c r="I25" s="95">
        <v>6.7</v>
      </c>
      <c r="J25" s="99">
        <f t="shared" si="1"/>
        <v>14.100000000000001</v>
      </c>
    </row>
    <row r="26" spans="1:10" ht="12.95" customHeight="1" x14ac:dyDescent="0.2">
      <c r="A26" s="127"/>
      <c r="B26" s="90" t="s">
        <v>85</v>
      </c>
      <c r="C26" s="91" t="s">
        <v>55</v>
      </c>
      <c r="D26" s="92"/>
      <c r="E26" s="92">
        <v>4350</v>
      </c>
      <c r="F26" s="92">
        <v>5339</v>
      </c>
      <c r="G26" s="98" t="s">
        <v>43</v>
      </c>
      <c r="H26" s="94">
        <v>14.1</v>
      </c>
      <c r="I26" s="95">
        <v>2.5</v>
      </c>
      <c r="J26" s="99">
        <f t="shared" si="1"/>
        <v>16.600000000000001</v>
      </c>
    </row>
    <row r="27" spans="1:10" ht="12.95" customHeight="1" x14ac:dyDescent="0.2">
      <c r="A27" s="127"/>
      <c r="B27" s="90" t="s">
        <v>86</v>
      </c>
      <c r="C27" s="91" t="s">
        <v>55</v>
      </c>
      <c r="D27" s="92"/>
      <c r="E27" s="92">
        <v>4357</v>
      </c>
      <c r="F27" s="92">
        <v>5339</v>
      </c>
      <c r="G27" s="98" t="s">
        <v>43</v>
      </c>
      <c r="H27" s="94">
        <v>17.100000000000001</v>
      </c>
      <c r="I27" s="95">
        <v>21.8</v>
      </c>
      <c r="J27" s="99">
        <f t="shared" si="1"/>
        <v>38.900000000000006</v>
      </c>
    </row>
    <row r="28" spans="1:10" ht="12.95" customHeight="1" x14ac:dyDescent="0.2">
      <c r="A28" s="127" t="s">
        <v>45</v>
      </c>
      <c r="B28" s="90" t="s">
        <v>87</v>
      </c>
      <c r="C28" s="91" t="s">
        <v>55</v>
      </c>
      <c r="D28" s="92"/>
      <c r="E28" s="92">
        <v>4356</v>
      </c>
      <c r="F28" s="92">
        <v>5221</v>
      </c>
      <c r="G28" s="98" t="s">
        <v>46</v>
      </c>
      <c r="H28" s="94">
        <v>0</v>
      </c>
      <c r="I28" s="95">
        <v>6.4</v>
      </c>
      <c r="J28" s="99">
        <f t="shared" si="1"/>
        <v>6.4</v>
      </c>
    </row>
    <row r="29" spans="1:10" ht="12.95" customHeight="1" x14ac:dyDescent="0.2">
      <c r="A29" s="127"/>
      <c r="B29" s="90" t="s">
        <v>88</v>
      </c>
      <c r="C29" s="91" t="s">
        <v>55</v>
      </c>
      <c r="D29" s="92"/>
      <c r="E29" s="92">
        <v>4344</v>
      </c>
      <c r="F29" s="92">
        <v>5221</v>
      </c>
      <c r="G29" s="98" t="s">
        <v>46</v>
      </c>
      <c r="H29" s="94">
        <v>0</v>
      </c>
      <c r="I29" s="95">
        <v>50.4</v>
      </c>
      <c r="J29" s="99">
        <f t="shared" si="1"/>
        <v>50.4</v>
      </c>
    </row>
    <row r="30" spans="1:10" ht="12.95" customHeight="1" x14ac:dyDescent="0.2">
      <c r="A30" s="127"/>
      <c r="B30" s="90" t="s">
        <v>89</v>
      </c>
      <c r="C30" s="91" t="s">
        <v>55</v>
      </c>
      <c r="D30" s="92"/>
      <c r="E30" s="92">
        <v>4344</v>
      </c>
      <c r="F30" s="92">
        <v>5221</v>
      </c>
      <c r="G30" s="98" t="s">
        <v>46</v>
      </c>
      <c r="H30" s="94">
        <v>50.4</v>
      </c>
      <c r="I30" s="95">
        <v>2.9</v>
      </c>
      <c r="J30" s="99">
        <f t="shared" si="1"/>
        <v>53.3</v>
      </c>
    </row>
    <row r="31" spans="1:10" ht="12.95" customHeight="1" x14ac:dyDescent="0.2">
      <c r="A31" s="121" t="s">
        <v>48</v>
      </c>
      <c r="B31" s="90" t="s">
        <v>90</v>
      </c>
      <c r="C31" s="91" t="s">
        <v>55</v>
      </c>
      <c r="D31" s="92"/>
      <c r="E31" s="92">
        <v>4377</v>
      </c>
      <c r="F31" s="92">
        <v>5222</v>
      </c>
      <c r="G31" s="98" t="s">
        <v>49</v>
      </c>
      <c r="H31" s="94">
        <v>0</v>
      </c>
      <c r="I31" s="95">
        <v>58</v>
      </c>
      <c r="J31" s="99">
        <f t="shared" si="1"/>
        <v>58</v>
      </c>
    </row>
    <row r="32" spans="1:10" ht="12.95" customHeight="1" x14ac:dyDescent="0.2">
      <c r="A32" s="122"/>
      <c r="B32" s="90" t="s">
        <v>91</v>
      </c>
      <c r="C32" s="91" t="s">
        <v>55</v>
      </c>
      <c r="D32" s="92"/>
      <c r="E32" s="92">
        <v>4356</v>
      </c>
      <c r="F32" s="92">
        <v>5222</v>
      </c>
      <c r="G32" s="98" t="s">
        <v>49</v>
      </c>
      <c r="H32" s="94">
        <v>0</v>
      </c>
      <c r="I32" s="95">
        <v>2</v>
      </c>
      <c r="J32" s="99">
        <f t="shared" si="1"/>
        <v>2</v>
      </c>
    </row>
    <row r="33" spans="1:10" ht="12.95" customHeight="1" x14ac:dyDescent="0.2">
      <c r="A33" s="128"/>
      <c r="B33" s="90" t="s">
        <v>92</v>
      </c>
      <c r="C33" s="91" t="s">
        <v>55</v>
      </c>
      <c r="D33" s="92"/>
      <c r="E33" s="92">
        <v>4357</v>
      </c>
      <c r="F33" s="92">
        <v>5222</v>
      </c>
      <c r="G33" s="98" t="s">
        <v>49</v>
      </c>
      <c r="H33" s="94">
        <v>0</v>
      </c>
      <c r="I33" s="95">
        <v>8.3000000000000007</v>
      </c>
      <c r="J33" s="99">
        <f t="shared" si="1"/>
        <v>8.3000000000000007</v>
      </c>
    </row>
    <row r="34" spans="1:10" ht="12.95" customHeight="1" x14ac:dyDescent="0.2">
      <c r="A34" s="121" t="s">
        <v>50</v>
      </c>
      <c r="B34" s="90" t="s">
        <v>93</v>
      </c>
      <c r="C34" s="91" t="s">
        <v>55</v>
      </c>
      <c r="D34" s="92"/>
      <c r="E34" s="92">
        <v>4357</v>
      </c>
      <c r="F34" s="92">
        <v>5222</v>
      </c>
      <c r="G34" s="98" t="s">
        <v>49</v>
      </c>
      <c r="H34" s="94">
        <v>8.3000000000000007</v>
      </c>
      <c r="I34" s="95">
        <v>258.2</v>
      </c>
      <c r="J34" s="99">
        <f t="shared" si="1"/>
        <v>266.5</v>
      </c>
    </row>
    <row r="35" spans="1:10" ht="12.95" customHeight="1" x14ac:dyDescent="0.2">
      <c r="A35" s="122"/>
      <c r="B35" s="90" t="s">
        <v>94</v>
      </c>
      <c r="C35" s="91" t="s">
        <v>55</v>
      </c>
      <c r="D35" s="92"/>
      <c r="E35" s="92">
        <v>4356</v>
      </c>
      <c r="F35" s="92">
        <v>5222</v>
      </c>
      <c r="G35" s="98" t="s">
        <v>49</v>
      </c>
      <c r="H35" s="94">
        <v>2</v>
      </c>
      <c r="I35" s="95">
        <v>110.3</v>
      </c>
      <c r="J35" s="99">
        <f t="shared" si="1"/>
        <v>112.3</v>
      </c>
    </row>
    <row r="36" spans="1:10" ht="12.95" customHeight="1" x14ac:dyDescent="0.2">
      <c r="A36" s="122"/>
      <c r="B36" s="90" t="s">
        <v>95</v>
      </c>
      <c r="C36" s="91" t="s">
        <v>55</v>
      </c>
      <c r="D36" s="92"/>
      <c r="E36" s="92">
        <v>4354</v>
      </c>
      <c r="F36" s="92">
        <v>5222</v>
      </c>
      <c r="G36" s="98" t="s">
        <v>49</v>
      </c>
      <c r="H36" s="94">
        <v>0</v>
      </c>
      <c r="I36" s="95">
        <v>344.4</v>
      </c>
      <c r="J36" s="99">
        <f t="shared" si="1"/>
        <v>344.4</v>
      </c>
    </row>
    <row r="37" spans="1:10" ht="12.95" customHeight="1" x14ac:dyDescent="0.2">
      <c r="A37" s="122"/>
      <c r="B37" s="90" t="s">
        <v>96</v>
      </c>
      <c r="C37" s="91" t="s">
        <v>55</v>
      </c>
      <c r="D37" s="92"/>
      <c r="E37" s="92">
        <v>4351</v>
      </c>
      <c r="F37" s="92">
        <v>5222</v>
      </c>
      <c r="G37" s="98" t="s">
        <v>49</v>
      </c>
      <c r="H37" s="94">
        <v>0</v>
      </c>
      <c r="I37" s="95">
        <v>109.4</v>
      </c>
      <c r="J37" s="99">
        <f t="shared" si="1"/>
        <v>109.4</v>
      </c>
    </row>
    <row r="38" spans="1:10" ht="12.95" customHeight="1" x14ac:dyDescent="0.2">
      <c r="A38" s="122"/>
      <c r="B38" s="90" t="s">
        <v>97</v>
      </c>
      <c r="C38" s="91" t="s">
        <v>55</v>
      </c>
      <c r="D38" s="92"/>
      <c r="E38" s="92">
        <v>4356</v>
      </c>
      <c r="F38" s="92">
        <v>5222</v>
      </c>
      <c r="G38" s="98" t="s">
        <v>49</v>
      </c>
      <c r="H38" s="94">
        <v>112.3</v>
      </c>
      <c r="I38" s="95">
        <v>176.6</v>
      </c>
      <c r="J38" s="99">
        <f t="shared" si="1"/>
        <v>288.89999999999998</v>
      </c>
    </row>
    <row r="39" spans="1:10" ht="12.95" customHeight="1" x14ac:dyDescent="0.2">
      <c r="A39" s="128"/>
      <c r="B39" s="90" t="s">
        <v>98</v>
      </c>
      <c r="C39" s="91" t="s">
        <v>55</v>
      </c>
      <c r="D39" s="92"/>
      <c r="E39" s="92">
        <v>4344</v>
      </c>
      <c r="F39" s="92">
        <v>5222</v>
      </c>
      <c r="G39" s="98" t="s">
        <v>49</v>
      </c>
      <c r="H39" s="94">
        <v>0</v>
      </c>
      <c r="I39" s="95">
        <v>155</v>
      </c>
      <c r="J39" s="99">
        <f t="shared" si="1"/>
        <v>155</v>
      </c>
    </row>
    <row r="40" spans="1:10" ht="12.95" customHeight="1" x14ac:dyDescent="0.2">
      <c r="A40" s="127" t="s">
        <v>51</v>
      </c>
      <c r="B40" s="90" t="s">
        <v>99</v>
      </c>
      <c r="C40" s="91" t="s">
        <v>55</v>
      </c>
      <c r="D40" s="92"/>
      <c r="E40" s="92">
        <v>4312</v>
      </c>
      <c r="F40" s="92">
        <v>5221</v>
      </c>
      <c r="G40" s="98" t="s">
        <v>52</v>
      </c>
      <c r="H40" s="94">
        <v>0</v>
      </c>
      <c r="I40" s="95">
        <v>36.5</v>
      </c>
      <c r="J40" s="99">
        <f t="shared" si="1"/>
        <v>36.5</v>
      </c>
    </row>
    <row r="41" spans="1:10" ht="12.95" customHeight="1" x14ac:dyDescent="0.2">
      <c r="A41" s="127"/>
      <c r="B41" s="90" t="s">
        <v>100</v>
      </c>
      <c r="C41" s="91" t="s">
        <v>55</v>
      </c>
      <c r="D41" s="92"/>
      <c r="E41" s="92">
        <v>4378</v>
      </c>
      <c r="F41" s="92">
        <v>5221</v>
      </c>
      <c r="G41" s="98" t="s">
        <v>52</v>
      </c>
      <c r="H41" s="94">
        <v>0</v>
      </c>
      <c r="I41" s="95">
        <v>319.10000000000002</v>
      </c>
      <c r="J41" s="99">
        <f t="shared" si="1"/>
        <v>319.10000000000002</v>
      </c>
    </row>
    <row r="42" spans="1:10" ht="12.95" customHeight="1" x14ac:dyDescent="0.2">
      <c r="A42" s="127"/>
      <c r="B42" s="90" t="s">
        <v>101</v>
      </c>
      <c r="C42" s="91" t="s">
        <v>55</v>
      </c>
      <c r="D42" s="92"/>
      <c r="E42" s="92">
        <v>4376</v>
      </c>
      <c r="F42" s="92">
        <v>5221</v>
      </c>
      <c r="G42" s="98" t="s">
        <v>52</v>
      </c>
      <c r="H42" s="94">
        <v>0</v>
      </c>
      <c r="I42" s="95">
        <v>129.9</v>
      </c>
      <c r="J42" s="99">
        <f t="shared" si="1"/>
        <v>129.9</v>
      </c>
    </row>
    <row r="43" spans="1:10" ht="12.95" customHeight="1" x14ac:dyDescent="0.2">
      <c r="A43" s="127"/>
      <c r="B43" s="90" t="s">
        <v>102</v>
      </c>
      <c r="C43" s="91" t="s">
        <v>55</v>
      </c>
      <c r="D43" s="92"/>
      <c r="E43" s="92">
        <v>4312</v>
      </c>
      <c r="F43" s="92">
        <v>5221</v>
      </c>
      <c r="G43" s="98" t="s">
        <v>52</v>
      </c>
      <c r="H43" s="94">
        <v>36.5</v>
      </c>
      <c r="I43" s="95">
        <v>11.5</v>
      </c>
      <c r="J43" s="99">
        <f t="shared" si="1"/>
        <v>48</v>
      </c>
    </row>
    <row r="44" spans="1:10" ht="12.95" customHeight="1" x14ac:dyDescent="0.2">
      <c r="A44" s="127" t="s">
        <v>53</v>
      </c>
      <c r="B44" s="90" t="s">
        <v>103</v>
      </c>
      <c r="C44" s="91" t="s">
        <v>55</v>
      </c>
      <c r="D44" s="92"/>
      <c r="E44" s="92">
        <v>4351</v>
      </c>
      <c r="F44" s="92">
        <v>5221</v>
      </c>
      <c r="G44" s="98" t="s">
        <v>54</v>
      </c>
      <c r="H44" s="94">
        <v>0</v>
      </c>
      <c r="I44" s="95">
        <v>58.6</v>
      </c>
      <c r="J44" s="99">
        <f t="shared" si="1"/>
        <v>58.6</v>
      </c>
    </row>
    <row r="45" spans="1:10" ht="12.95" customHeight="1" x14ac:dyDescent="0.2">
      <c r="A45" s="127"/>
      <c r="B45" s="90" t="s">
        <v>104</v>
      </c>
      <c r="C45" s="91" t="s">
        <v>55</v>
      </c>
      <c r="D45" s="92"/>
      <c r="E45" s="92">
        <v>4351</v>
      </c>
      <c r="F45" s="92">
        <v>5221</v>
      </c>
      <c r="G45" s="98" t="s">
        <v>54</v>
      </c>
      <c r="H45" s="94">
        <v>58.6</v>
      </c>
      <c r="I45" s="95">
        <v>20.5</v>
      </c>
      <c r="J45" s="99">
        <f t="shared" si="1"/>
        <v>79.099999999999994</v>
      </c>
    </row>
    <row r="46" spans="1:10" ht="12.95" customHeight="1" x14ac:dyDescent="0.2">
      <c r="A46" s="121" t="s">
        <v>57</v>
      </c>
      <c r="B46" s="42" t="s">
        <v>105</v>
      </c>
      <c r="C46" s="81"/>
      <c r="D46" s="84"/>
      <c r="E46" s="84">
        <v>4399</v>
      </c>
      <c r="F46" s="84">
        <v>5222</v>
      </c>
      <c r="G46" s="35" t="s">
        <v>40</v>
      </c>
      <c r="H46" s="86">
        <v>430</v>
      </c>
      <c r="I46" s="82">
        <v>-175</v>
      </c>
      <c r="J46" s="80">
        <f t="shared" si="1"/>
        <v>255</v>
      </c>
    </row>
    <row r="47" spans="1:10" ht="12.95" customHeight="1" x14ac:dyDescent="0.2">
      <c r="A47" s="128"/>
      <c r="B47" s="42" t="s">
        <v>106</v>
      </c>
      <c r="C47" s="81"/>
      <c r="D47" s="84"/>
      <c r="E47" s="84">
        <v>4225</v>
      </c>
      <c r="F47" s="84">
        <v>5221</v>
      </c>
      <c r="G47" s="35" t="s">
        <v>56</v>
      </c>
      <c r="H47" s="86">
        <v>25</v>
      </c>
      <c r="I47" s="82">
        <v>175</v>
      </c>
      <c r="J47" s="80">
        <f t="shared" si="1"/>
        <v>200</v>
      </c>
    </row>
    <row r="48" spans="1:10" ht="12.95" customHeight="1" x14ac:dyDescent="0.2">
      <c r="A48" s="121" t="s">
        <v>58</v>
      </c>
      <c r="B48" s="42" t="s">
        <v>107</v>
      </c>
      <c r="C48" s="81"/>
      <c r="D48" s="84"/>
      <c r="E48" s="84">
        <v>4343</v>
      </c>
      <c r="F48" s="84">
        <v>5222</v>
      </c>
      <c r="G48" s="35" t="s">
        <v>59</v>
      </c>
      <c r="H48" s="86">
        <v>114</v>
      </c>
      <c r="I48" s="82">
        <v>-3</v>
      </c>
      <c r="J48" s="80">
        <f t="shared" si="1"/>
        <v>111</v>
      </c>
    </row>
    <row r="49" spans="1:11" ht="12.95" customHeight="1" x14ac:dyDescent="0.2">
      <c r="A49" s="128"/>
      <c r="B49" s="90" t="s">
        <v>108</v>
      </c>
      <c r="C49" s="91" t="s">
        <v>55</v>
      </c>
      <c r="D49" s="92"/>
      <c r="E49" s="92">
        <v>4379</v>
      </c>
      <c r="F49" s="92">
        <v>5222</v>
      </c>
      <c r="G49" s="98" t="s">
        <v>60</v>
      </c>
      <c r="H49" s="94">
        <v>0</v>
      </c>
      <c r="I49" s="95">
        <v>3</v>
      </c>
      <c r="J49" s="99">
        <f t="shared" si="1"/>
        <v>3</v>
      </c>
    </row>
    <row r="50" spans="1:11" ht="12.95" customHeight="1" x14ac:dyDescent="0.2">
      <c r="A50" s="121" t="s">
        <v>61</v>
      </c>
      <c r="B50" s="42" t="s">
        <v>109</v>
      </c>
      <c r="C50" s="81"/>
      <c r="D50" s="84"/>
      <c r="E50" s="84">
        <v>5213</v>
      </c>
      <c r="F50" s="84">
        <v>5903</v>
      </c>
      <c r="G50" s="35"/>
      <c r="H50" s="86">
        <v>100</v>
      </c>
      <c r="I50" s="82">
        <v>-100</v>
      </c>
      <c r="J50" s="80">
        <f t="shared" si="1"/>
        <v>0</v>
      </c>
    </row>
    <row r="51" spans="1:11" ht="12.95" customHeight="1" x14ac:dyDescent="0.2">
      <c r="A51" s="128"/>
      <c r="B51" s="90" t="s">
        <v>110</v>
      </c>
      <c r="C51" s="91" t="s">
        <v>55</v>
      </c>
      <c r="D51" s="92"/>
      <c r="E51" s="92">
        <v>3330</v>
      </c>
      <c r="F51" s="92">
        <v>5223</v>
      </c>
      <c r="G51" s="98" t="s">
        <v>62</v>
      </c>
      <c r="H51" s="94">
        <v>0</v>
      </c>
      <c r="I51" s="95">
        <v>100</v>
      </c>
      <c r="J51" s="99">
        <f t="shared" si="1"/>
        <v>100</v>
      </c>
    </row>
    <row r="52" spans="1:11" ht="12.95" customHeight="1" x14ac:dyDescent="0.2">
      <c r="A52" s="121" t="s">
        <v>63</v>
      </c>
      <c r="B52" s="42" t="s">
        <v>150</v>
      </c>
      <c r="C52" s="81"/>
      <c r="D52" s="84"/>
      <c r="E52" s="84">
        <v>4357</v>
      </c>
      <c r="F52" s="84">
        <v>5222</v>
      </c>
      <c r="G52" s="35" t="s">
        <v>40</v>
      </c>
      <c r="H52" s="86">
        <v>280.39999999999998</v>
      </c>
      <c r="I52" s="82">
        <v>-61.3</v>
      </c>
      <c r="J52" s="80">
        <f t="shared" si="1"/>
        <v>219.09999999999997</v>
      </c>
    </row>
    <row r="53" spans="1:11" ht="12.95" customHeight="1" x14ac:dyDescent="0.2">
      <c r="A53" s="122"/>
      <c r="B53" s="90" t="s">
        <v>111</v>
      </c>
      <c r="C53" s="91" t="s">
        <v>55</v>
      </c>
      <c r="D53" s="92"/>
      <c r="E53" s="92">
        <v>4312</v>
      </c>
      <c r="F53" s="92">
        <v>5222</v>
      </c>
      <c r="G53" s="98" t="s">
        <v>64</v>
      </c>
      <c r="H53" s="94">
        <v>0</v>
      </c>
      <c r="I53" s="95">
        <v>13.5</v>
      </c>
      <c r="J53" s="99">
        <f t="shared" si="1"/>
        <v>13.5</v>
      </c>
    </row>
    <row r="54" spans="1:11" ht="12.95" customHeight="1" x14ac:dyDescent="0.2">
      <c r="A54" s="122"/>
      <c r="B54" s="90" t="s">
        <v>112</v>
      </c>
      <c r="C54" s="91" t="s">
        <v>55</v>
      </c>
      <c r="D54" s="92"/>
      <c r="E54" s="92">
        <v>4379</v>
      </c>
      <c r="F54" s="92">
        <v>5222</v>
      </c>
      <c r="G54" s="98" t="s">
        <v>64</v>
      </c>
      <c r="H54" s="94">
        <v>0</v>
      </c>
      <c r="I54" s="95">
        <v>2.9</v>
      </c>
      <c r="J54" s="99">
        <f t="shared" si="1"/>
        <v>2.9</v>
      </c>
    </row>
    <row r="55" spans="1:11" ht="12.95" customHeight="1" x14ac:dyDescent="0.2">
      <c r="A55" s="122"/>
      <c r="B55" s="90" t="s">
        <v>113</v>
      </c>
      <c r="C55" s="91"/>
      <c r="D55" s="92"/>
      <c r="E55" s="92">
        <v>4357</v>
      </c>
      <c r="F55" s="92">
        <v>5339</v>
      </c>
      <c r="G55" s="98" t="s">
        <v>65</v>
      </c>
      <c r="H55" s="94">
        <v>0</v>
      </c>
      <c r="I55" s="95">
        <v>4.2</v>
      </c>
      <c r="J55" s="99">
        <f t="shared" si="1"/>
        <v>4.2</v>
      </c>
    </row>
    <row r="56" spans="1:11" ht="12.95" customHeight="1" x14ac:dyDescent="0.2">
      <c r="A56" s="122"/>
      <c r="B56" s="90" t="s">
        <v>114</v>
      </c>
      <c r="C56" s="91"/>
      <c r="D56" s="92"/>
      <c r="E56" s="92">
        <v>4359</v>
      </c>
      <c r="F56" s="92">
        <v>5339</v>
      </c>
      <c r="G56" s="98" t="s">
        <v>65</v>
      </c>
      <c r="H56" s="94">
        <v>0</v>
      </c>
      <c r="I56" s="95">
        <v>4.2</v>
      </c>
      <c r="J56" s="99">
        <f t="shared" si="1"/>
        <v>4.2</v>
      </c>
    </row>
    <row r="57" spans="1:11" ht="12.95" customHeight="1" x14ac:dyDescent="0.2">
      <c r="A57" s="122"/>
      <c r="B57" s="90" t="s">
        <v>115</v>
      </c>
      <c r="C57" s="91"/>
      <c r="D57" s="92"/>
      <c r="E57" s="92">
        <v>3543</v>
      </c>
      <c r="F57" s="92">
        <v>5221</v>
      </c>
      <c r="G57" s="98" t="s">
        <v>66</v>
      </c>
      <c r="H57" s="94">
        <v>0</v>
      </c>
      <c r="I57" s="95">
        <v>9</v>
      </c>
      <c r="J57" s="99">
        <f t="shared" si="1"/>
        <v>9</v>
      </c>
    </row>
    <row r="58" spans="1:11" ht="12.95" customHeight="1" x14ac:dyDescent="0.2">
      <c r="A58" s="122"/>
      <c r="B58" s="90" t="s">
        <v>116</v>
      </c>
      <c r="C58" s="91"/>
      <c r="D58" s="92"/>
      <c r="E58" s="92">
        <v>3543</v>
      </c>
      <c r="F58" s="92">
        <v>5222</v>
      </c>
      <c r="G58" s="98" t="s">
        <v>67</v>
      </c>
      <c r="H58" s="94">
        <v>0</v>
      </c>
      <c r="I58" s="95">
        <v>3.9</v>
      </c>
      <c r="J58" s="99">
        <f t="shared" si="1"/>
        <v>3.9</v>
      </c>
    </row>
    <row r="59" spans="1:11" ht="12.95" customHeight="1" x14ac:dyDescent="0.2">
      <c r="A59" s="128"/>
      <c r="B59" s="90" t="s">
        <v>117</v>
      </c>
      <c r="C59" s="91"/>
      <c r="D59" s="92"/>
      <c r="E59" s="92">
        <v>4357</v>
      </c>
      <c r="F59" s="92">
        <v>5221</v>
      </c>
      <c r="G59" s="98" t="s">
        <v>68</v>
      </c>
      <c r="H59" s="94">
        <v>0</v>
      </c>
      <c r="I59" s="95">
        <v>23.6</v>
      </c>
      <c r="J59" s="99">
        <f t="shared" si="1"/>
        <v>23.6</v>
      </c>
    </row>
    <row r="60" spans="1:11" ht="12.95" customHeight="1" x14ac:dyDescent="0.2">
      <c r="A60" s="129" t="s">
        <v>69</v>
      </c>
      <c r="B60" s="42" t="s">
        <v>149</v>
      </c>
      <c r="C60" s="81"/>
      <c r="D60" s="84"/>
      <c r="E60" s="84">
        <v>4343</v>
      </c>
      <c r="F60" s="84">
        <v>5222</v>
      </c>
      <c r="G60" s="35" t="s">
        <v>59</v>
      </c>
      <c r="H60" s="86">
        <v>111</v>
      </c>
      <c r="I60" s="82">
        <v>-5</v>
      </c>
      <c r="J60" s="40">
        <f t="shared" si="1"/>
        <v>106</v>
      </c>
      <c r="K60" s="83"/>
    </row>
    <row r="61" spans="1:11" ht="12.95" customHeight="1" x14ac:dyDescent="0.2">
      <c r="A61" s="130"/>
      <c r="B61" s="90" t="s">
        <v>126</v>
      </c>
      <c r="C61" s="91" t="s">
        <v>55</v>
      </c>
      <c r="D61" s="92"/>
      <c r="E61" s="92">
        <v>3599</v>
      </c>
      <c r="F61" s="92">
        <v>5222</v>
      </c>
      <c r="G61" s="98" t="s">
        <v>118</v>
      </c>
      <c r="H61" s="94">
        <v>0</v>
      </c>
      <c r="I61" s="95">
        <v>5</v>
      </c>
      <c r="J61" s="96">
        <f t="shared" si="1"/>
        <v>5</v>
      </c>
      <c r="K61" s="83"/>
    </row>
    <row r="62" spans="1:11" ht="12.95" customHeight="1" x14ac:dyDescent="0.2">
      <c r="A62" s="100" t="s">
        <v>119</v>
      </c>
      <c r="B62" s="42" t="s">
        <v>121</v>
      </c>
      <c r="C62" s="81"/>
      <c r="D62" s="84"/>
      <c r="E62" s="84">
        <v>2212</v>
      </c>
      <c r="F62" s="84">
        <v>5169</v>
      </c>
      <c r="G62" s="35" t="s">
        <v>123</v>
      </c>
      <c r="H62" s="86">
        <v>130</v>
      </c>
      <c r="I62" s="82">
        <v>12</v>
      </c>
      <c r="J62" s="40">
        <f t="shared" si="1"/>
        <v>142</v>
      </c>
    </row>
    <row r="63" spans="1:11" ht="12.95" customHeight="1" x14ac:dyDescent="0.2">
      <c r="A63" s="129" t="s">
        <v>127</v>
      </c>
      <c r="B63" s="42" t="s">
        <v>132</v>
      </c>
      <c r="C63" s="81"/>
      <c r="D63" s="84"/>
      <c r="E63" s="84">
        <v>1014</v>
      </c>
      <c r="F63" s="84">
        <v>5222</v>
      </c>
      <c r="G63" s="35"/>
      <c r="H63" s="86">
        <v>9</v>
      </c>
      <c r="I63" s="82">
        <v>-9</v>
      </c>
      <c r="J63" s="40">
        <f t="shared" si="1"/>
        <v>0</v>
      </c>
    </row>
    <row r="64" spans="1:11" ht="12.95" customHeight="1" x14ac:dyDescent="0.2">
      <c r="A64" s="131"/>
      <c r="B64" s="90" t="s">
        <v>133</v>
      </c>
      <c r="C64" s="91" t="s">
        <v>55</v>
      </c>
      <c r="D64" s="92"/>
      <c r="E64" s="92">
        <v>1014</v>
      </c>
      <c r="F64" s="92">
        <v>5222</v>
      </c>
      <c r="G64" s="98" t="s">
        <v>128</v>
      </c>
      <c r="H64" s="94">
        <v>0</v>
      </c>
      <c r="I64" s="95">
        <v>9</v>
      </c>
      <c r="J64" s="96">
        <f t="shared" si="1"/>
        <v>9</v>
      </c>
    </row>
    <row r="65" spans="1:10" ht="12.95" customHeight="1" x14ac:dyDescent="0.2">
      <c r="A65" s="131"/>
      <c r="B65" s="42" t="s">
        <v>134</v>
      </c>
      <c r="C65" s="81"/>
      <c r="D65" s="84"/>
      <c r="E65" s="84">
        <v>3399</v>
      </c>
      <c r="F65" s="84">
        <v>5222</v>
      </c>
      <c r="G65" s="35" t="s">
        <v>129</v>
      </c>
      <c r="H65" s="86">
        <v>130</v>
      </c>
      <c r="I65" s="82">
        <v>-50</v>
      </c>
      <c r="J65" s="40">
        <f t="shared" si="1"/>
        <v>80</v>
      </c>
    </row>
    <row r="66" spans="1:10" ht="12.95" customHeight="1" x14ac:dyDescent="0.2">
      <c r="A66" s="131"/>
      <c r="B66" s="90" t="s">
        <v>135</v>
      </c>
      <c r="C66" s="91" t="s">
        <v>55</v>
      </c>
      <c r="D66" s="92"/>
      <c r="E66" s="92">
        <v>3399</v>
      </c>
      <c r="F66" s="92">
        <v>5213</v>
      </c>
      <c r="G66" s="98" t="s">
        <v>130</v>
      </c>
      <c r="H66" s="94">
        <v>0</v>
      </c>
      <c r="I66" s="95">
        <v>50</v>
      </c>
      <c r="J66" s="96">
        <f t="shared" si="1"/>
        <v>50</v>
      </c>
    </row>
    <row r="67" spans="1:10" ht="12.95" customHeight="1" x14ac:dyDescent="0.2">
      <c r="A67" s="131"/>
      <c r="B67" s="42" t="s">
        <v>137</v>
      </c>
      <c r="C67" s="81"/>
      <c r="D67" s="84"/>
      <c r="E67" s="84">
        <v>3319</v>
      </c>
      <c r="F67" s="84">
        <v>5164</v>
      </c>
      <c r="G67" s="35" t="s">
        <v>131</v>
      </c>
      <c r="H67" s="86">
        <v>6.4</v>
      </c>
      <c r="I67" s="82">
        <v>-3.2</v>
      </c>
      <c r="J67" s="40">
        <f t="shared" si="1"/>
        <v>3.2</v>
      </c>
    </row>
    <row r="68" spans="1:10" ht="12.95" customHeight="1" x14ac:dyDescent="0.2">
      <c r="A68" s="131"/>
      <c r="B68" s="42" t="s">
        <v>136</v>
      </c>
      <c r="C68" s="81"/>
      <c r="D68" s="84"/>
      <c r="E68" s="84">
        <v>3319</v>
      </c>
      <c r="F68" s="84">
        <v>5169</v>
      </c>
      <c r="G68" s="35" t="s">
        <v>131</v>
      </c>
      <c r="H68" s="86">
        <v>5</v>
      </c>
      <c r="I68" s="82">
        <v>3.2</v>
      </c>
      <c r="J68" s="40">
        <f t="shared" si="1"/>
        <v>8.1999999999999993</v>
      </c>
    </row>
    <row r="69" spans="1:10" ht="12.95" customHeight="1" x14ac:dyDescent="0.2">
      <c r="A69" s="131"/>
      <c r="B69" s="42" t="s">
        <v>139</v>
      </c>
      <c r="C69" s="81"/>
      <c r="D69" s="84"/>
      <c r="E69" s="84">
        <v>3326</v>
      </c>
      <c r="F69" s="84">
        <v>5169</v>
      </c>
      <c r="G69" s="35" t="s">
        <v>138</v>
      </c>
      <c r="H69" s="86">
        <v>105</v>
      </c>
      <c r="I69" s="82">
        <v>-8.9</v>
      </c>
      <c r="J69" s="40">
        <f t="shared" si="1"/>
        <v>96.1</v>
      </c>
    </row>
    <row r="70" spans="1:10" ht="12.95" customHeight="1" x14ac:dyDescent="0.2">
      <c r="A70" s="130"/>
      <c r="B70" s="42" t="s">
        <v>140</v>
      </c>
      <c r="C70" s="81"/>
      <c r="D70" s="84"/>
      <c r="E70" s="84">
        <v>3514</v>
      </c>
      <c r="F70" s="84">
        <v>5194</v>
      </c>
      <c r="G70" s="35"/>
      <c r="H70" s="86">
        <v>118</v>
      </c>
      <c r="I70" s="82">
        <v>8.9</v>
      </c>
      <c r="J70" s="40">
        <f t="shared" si="1"/>
        <v>126.9</v>
      </c>
    </row>
    <row r="71" spans="1:10" ht="12.95" customHeight="1" x14ac:dyDescent="0.2">
      <c r="A71" s="101" t="s">
        <v>141</v>
      </c>
      <c r="B71" s="42" t="s">
        <v>144</v>
      </c>
      <c r="C71" s="81"/>
      <c r="D71" s="84"/>
      <c r="E71" s="84">
        <v>2212</v>
      </c>
      <c r="F71" s="84">
        <v>5171</v>
      </c>
      <c r="G71" s="35" t="s">
        <v>145</v>
      </c>
      <c r="H71" s="86">
        <v>6000</v>
      </c>
      <c r="I71" s="82">
        <v>-1500</v>
      </c>
      <c r="J71" s="40">
        <f t="shared" si="1"/>
        <v>4500</v>
      </c>
    </row>
    <row r="72" spans="1:10" ht="12.95" customHeight="1" x14ac:dyDescent="0.2">
      <c r="A72" s="14"/>
      <c r="B72" s="18"/>
      <c r="C72" s="19"/>
      <c r="D72" s="19"/>
      <c r="E72" s="132" t="s">
        <v>21</v>
      </c>
      <c r="F72" s="133"/>
      <c r="G72" s="134"/>
      <c r="H72" s="23">
        <f>SUM(H11:H71)</f>
        <v>11773</v>
      </c>
      <c r="I72" s="23">
        <f t="shared" ref="I72:J72" si="2">SUM(I11:I71)</f>
        <v>-1487.9999999999998</v>
      </c>
      <c r="J72" s="23">
        <f t="shared" si="2"/>
        <v>10285</v>
      </c>
    </row>
    <row r="73" spans="1:10" ht="12.95" customHeight="1" x14ac:dyDescent="0.2">
      <c r="A73" s="34" t="s">
        <v>22</v>
      </c>
      <c r="B73" s="18"/>
      <c r="C73" s="19"/>
      <c r="D73" s="19"/>
      <c r="E73" s="20"/>
      <c r="F73" s="18"/>
      <c r="G73" s="18"/>
      <c r="H73" s="21"/>
      <c r="I73" s="21"/>
      <c r="J73" s="24"/>
    </row>
    <row r="74" spans="1:10" ht="12.95" customHeight="1" x14ac:dyDescent="0.2">
      <c r="A74" s="129" t="s">
        <v>13</v>
      </c>
      <c r="B74" s="42" t="s">
        <v>120</v>
      </c>
      <c r="C74" s="81"/>
      <c r="D74" s="84"/>
      <c r="E74" s="84">
        <v>2219</v>
      </c>
      <c r="F74" s="84">
        <v>6130</v>
      </c>
      <c r="G74" s="35" t="s">
        <v>122</v>
      </c>
      <c r="H74" s="86">
        <v>500</v>
      </c>
      <c r="I74" s="82">
        <v>-12</v>
      </c>
      <c r="J74" s="40">
        <f>H74+I74</f>
        <v>488</v>
      </c>
    </row>
    <row r="75" spans="1:10" ht="12.95" customHeight="1" x14ac:dyDescent="0.2">
      <c r="A75" s="131"/>
      <c r="B75" s="42" t="s">
        <v>124</v>
      </c>
      <c r="C75" s="81"/>
      <c r="D75" s="84"/>
      <c r="E75" s="84">
        <v>2212</v>
      </c>
      <c r="F75" s="84">
        <v>6130</v>
      </c>
      <c r="G75" s="35" t="s">
        <v>122</v>
      </c>
      <c r="H75" s="86">
        <v>1500</v>
      </c>
      <c r="I75" s="82">
        <v>-902</v>
      </c>
      <c r="J75" s="40">
        <f>H75+I75</f>
        <v>598</v>
      </c>
    </row>
    <row r="76" spans="1:10" ht="12.95" customHeight="1" x14ac:dyDescent="0.2">
      <c r="A76" s="131"/>
      <c r="B76" s="103" t="s">
        <v>125</v>
      </c>
      <c r="C76" s="104" t="s">
        <v>55</v>
      </c>
      <c r="D76" s="105"/>
      <c r="E76" s="105">
        <v>3613</v>
      </c>
      <c r="F76" s="105">
        <v>6121</v>
      </c>
      <c r="G76" s="106"/>
      <c r="H76" s="107">
        <v>0</v>
      </c>
      <c r="I76" s="108">
        <v>902</v>
      </c>
      <c r="J76" s="109">
        <f>H76+I76</f>
        <v>902</v>
      </c>
    </row>
    <row r="77" spans="1:10" ht="12.95" customHeight="1" x14ac:dyDescent="0.2">
      <c r="A77" s="142" t="s">
        <v>14</v>
      </c>
      <c r="B77" s="110" t="s">
        <v>142</v>
      </c>
      <c r="C77" s="111"/>
      <c r="D77" s="112"/>
      <c r="E77" s="112">
        <v>3612</v>
      </c>
      <c r="F77" s="112">
        <v>6121</v>
      </c>
      <c r="G77" s="113" t="s">
        <v>143</v>
      </c>
      <c r="H77" s="114">
        <v>5000</v>
      </c>
      <c r="I77" s="115">
        <v>-680</v>
      </c>
      <c r="J77" s="116">
        <f t="shared" ref="J77:J78" si="3">H77+I77</f>
        <v>4320</v>
      </c>
    </row>
    <row r="78" spans="1:10" ht="12.95" customHeight="1" x14ac:dyDescent="0.2">
      <c r="A78" s="142"/>
      <c r="B78" s="42" t="s">
        <v>146</v>
      </c>
      <c r="C78" s="81"/>
      <c r="D78" s="84"/>
      <c r="E78" s="84">
        <v>3639</v>
      </c>
      <c r="F78" s="84">
        <v>6121</v>
      </c>
      <c r="G78" s="35" t="s">
        <v>147</v>
      </c>
      <c r="H78" s="86">
        <v>6000</v>
      </c>
      <c r="I78" s="82">
        <v>2180</v>
      </c>
      <c r="J78" s="116">
        <f t="shared" si="3"/>
        <v>8180</v>
      </c>
    </row>
    <row r="79" spans="1:10" ht="12.95" customHeight="1" x14ac:dyDescent="0.2">
      <c r="A79" s="51"/>
      <c r="B79" s="52"/>
      <c r="C79" s="53"/>
      <c r="D79" s="53"/>
      <c r="E79" s="135" t="s">
        <v>23</v>
      </c>
      <c r="F79" s="135"/>
      <c r="G79" s="135"/>
      <c r="H79" s="43">
        <f>SUM(H74:H78)</f>
        <v>13000</v>
      </c>
      <c r="I79" s="43">
        <f t="shared" ref="I79:J79" si="4">SUM(I74:I78)</f>
        <v>1488</v>
      </c>
      <c r="J79" s="43">
        <f t="shared" si="4"/>
        <v>14488</v>
      </c>
    </row>
    <row r="80" spans="1:10" ht="12.95" customHeight="1" x14ac:dyDescent="0.2">
      <c r="A80" s="44" t="s">
        <v>33</v>
      </c>
      <c r="B80" s="45"/>
      <c r="C80" s="46"/>
      <c r="D80" s="46"/>
      <c r="E80" s="47"/>
      <c r="F80" s="47"/>
      <c r="G80" s="47"/>
      <c r="H80" s="48"/>
      <c r="I80" s="49"/>
      <c r="J80" s="50"/>
    </row>
    <row r="81" spans="1:10" ht="12.95" customHeight="1" x14ac:dyDescent="0.2">
      <c r="A81" s="87" t="s">
        <v>13</v>
      </c>
      <c r="B81" s="42"/>
      <c r="C81" s="39"/>
      <c r="D81" s="87"/>
      <c r="E81" s="54"/>
      <c r="F81" s="35"/>
      <c r="G81" s="35"/>
      <c r="H81" s="38">
        <v>0</v>
      </c>
      <c r="I81" s="41">
        <v>0</v>
      </c>
      <c r="J81" s="38">
        <f>H81+I81</f>
        <v>0</v>
      </c>
    </row>
    <row r="82" spans="1:10" ht="12.95" customHeight="1" x14ac:dyDescent="0.2">
      <c r="A82" s="16"/>
      <c r="B82" s="15"/>
      <c r="C82" s="16"/>
      <c r="D82" s="16"/>
      <c r="E82" s="136" t="s">
        <v>34</v>
      </c>
      <c r="F82" s="137"/>
      <c r="G82" s="138"/>
      <c r="H82" s="55">
        <f>SUM(H81:H81)</f>
        <v>0</v>
      </c>
      <c r="I82" s="56">
        <f>SUM(I81:I81)</f>
        <v>0</v>
      </c>
      <c r="J82" s="55">
        <f>SUM(J81:J81)</f>
        <v>0</v>
      </c>
    </row>
    <row r="83" spans="1:10" ht="12.95" customHeight="1" x14ac:dyDescent="0.2">
      <c r="A83" s="16"/>
      <c r="B83" s="15"/>
      <c r="C83" s="16"/>
      <c r="D83" s="16"/>
      <c r="E83" s="25"/>
      <c r="F83" s="25"/>
      <c r="G83" s="26"/>
      <c r="H83" s="30"/>
      <c r="I83" s="31"/>
      <c r="J83" s="32"/>
    </row>
    <row r="84" spans="1:10" ht="12.95" customHeight="1" x14ac:dyDescent="0.2">
      <c r="A84" s="2"/>
      <c r="B84" s="27" t="s">
        <v>32</v>
      </c>
      <c r="C84" s="19"/>
      <c r="D84" s="19"/>
      <c r="E84" s="139" t="s">
        <v>16</v>
      </c>
      <c r="F84" s="140"/>
      <c r="G84" s="140"/>
      <c r="H84" s="141"/>
      <c r="I84" s="37">
        <f>I6</f>
        <v>0</v>
      </c>
      <c r="J84" s="57"/>
    </row>
    <row r="85" spans="1:10" ht="12.95" customHeight="1" x14ac:dyDescent="0.2">
      <c r="A85" s="2"/>
      <c r="B85" s="18"/>
      <c r="C85" s="19"/>
      <c r="D85" s="19"/>
      <c r="E85" s="139" t="s">
        <v>24</v>
      </c>
      <c r="F85" s="140"/>
      <c r="G85" s="140"/>
      <c r="H85" s="141"/>
      <c r="I85" s="37">
        <f>I72+I7</f>
        <v>-1487.9999999999998</v>
      </c>
      <c r="J85" s="58"/>
    </row>
    <row r="86" spans="1:10" ht="12.95" customHeight="1" x14ac:dyDescent="0.2">
      <c r="A86" s="2"/>
      <c r="B86" s="18"/>
      <c r="C86" s="19"/>
      <c r="D86" s="19"/>
      <c r="E86" s="139" t="s">
        <v>25</v>
      </c>
      <c r="F86" s="140"/>
      <c r="G86" s="140"/>
      <c r="H86" s="141"/>
      <c r="I86" s="37">
        <f>I79+I8</f>
        <v>1488</v>
      </c>
      <c r="J86" s="59"/>
    </row>
    <row r="87" spans="1:10" ht="12.95" customHeight="1" x14ac:dyDescent="0.2">
      <c r="A87" s="2"/>
      <c r="B87" s="18"/>
      <c r="C87" s="19"/>
      <c r="D87" s="19"/>
      <c r="E87" s="139" t="s">
        <v>26</v>
      </c>
      <c r="F87" s="140"/>
      <c r="G87" s="140"/>
      <c r="H87" s="141"/>
      <c r="I87" s="37">
        <f>I85+I86</f>
        <v>0</v>
      </c>
      <c r="J87" s="59"/>
    </row>
    <row r="88" spans="1:10" ht="12.95" customHeight="1" x14ac:dyDescent="0.2">
      <c r="A88" s="2"/>
      <c r="B88" s="18"/>
      <c r="C88" s="19"/>
      <c r="D88" s="19"/>
      <c r="E88" s="124" t="s">
        <v>27</v>
      </c>
      <c r="F88" s="125"/>
      <c r="G88" s="125"/>
      <c r="H88" s="126"/>
      <c r="I88" s="37">
        <f>I84-I87</f>
        <v>0</v>
      </c>
      <c r="J88" s="59"/>
    </row>
    <row r="89" spans="1:10" ht="12.95" customHeight="1" x14ac:dyDescent="0.2">
      <c r="A89" s="2"/>
      <c r="B89" s="18"/>
      <c r="C89" s="19"/>
      <c r="D89" s="19"/>
      <c r="E89" s="124" t="s">
        <v>28</v>
      </c>
      <c r="F89" s="125"/>
      <c r="G89" s="125"/>
      <c r="H89" s="126"/>
      <c r="I89" s="37">
        <f>I82</f>
        <v>0</v>
      </c>
      <c r="J89" s="59"/>
    </row>
    <row r="90" spans="1:10" ht="12.95" customHeight="1" x14ac:dyDescent="0.2">
      <c r="A90" s="2"/>
      <c r="B90" s="2"/>
      <c r="C90" s="28"/>
      <c r="D90" s="28"/>
      <c r="E90" s="60"/>
      <c r="F90" s="61"/>
      <c r="G90" s="62"/>
      <c r="H90" s="63">
        <v>44678</v>
      </c>
      <c r="I90" s="61"/>
      <c r="J90" s="64">
        <v>44692</v>
      </c>
    </row>
    <row r="91" spans="1:10" ht="12.95" customHeight="1" x14ac:dyDescent="0.2">
      <c r="A91" s="2"/>
      <c r="B91" s="27" t="s">
        <v>36</v>
      </c>
      <c r="C91" s="19"/>
      <c r="D91" s="19"/>
      <c r="E91" s="65" t="s">
        <v>29</v>
      </c>
      <c r="F91" s="66"/>
      <c r="G91" s="67"/>
      <c r="H91" s="68">
        <v>487112.32</v>
      </c>
      <c r="I91" s="37">
        <f>I84</f>
        <v>0</v>
      </c>
      <c r="J91" s="37">
        <f>H91+I91</f>
        <v>487112.32</v>
      </c>
    </row>
    <row r="92" spans="1:10" ht="12.95" customHeight="1" x14ac:dyDescent="0.2">
      <c r="A92" s="2"/>
      <c r="B92" s="18"/>
      <c r="C92" s="19"/>
      <c r="D92" s="19"/>
      <c r="E92" s="69" t="s">
        <v>24</v>
      </c>
      <c r="F92" s="70"/>
      <c r="G92" s="71"/>
      <c r="H92" s="72">
        <v>399925.67</v>
      </c>
      <c r="I92" s="37">
        <f>I72+I7</f>
        <v>-1487.9999999999998</v>
      </c>
      <c r="J92" s="36">
        <f>H92+I92</f>
        <v>398437.67</v>
      </c>
    </row>
    <row r="93" spans="1:10" ht="12.95" customHeight="1" x14ac:dyDescent="0.2">
      <c r="A93" s="2"/>
      <c r="B93" s="18"/>
      <c r="C93" s="19"/>
      <c r="D93" s="19"/>
      <c r="E93" s="58" t="s">
        <v>25</v>
      </c>
      <c r="F93" s="62"/>
      <c r="G93" s="73"/>
      <c r="H93" s="72">
        <v>99836.1</v>
      </c>
      <c r="I93" s="37">
        <f>I79+I8</f>
        <v>1488</v>
      </c>
      <c r="J93" s="36">
        <f>H93+I93</f>
        <v>101324.1</v>
      </c>
    </row>
    <row r="94" spans="1:10" ht="12.95" customHeight="1" x14ac:dyDescent="0.2">
      <c r="A94" s="2"/>
      <c r="C94" s="28"/>
      <c r="D94" s="28"/>
      <c r="E94" s="74" t="s">
        <v>30</v>
      </c>
      <c r="F94" s="70"/>
      <c r="G94" s="71"/>
      <c r="H94" s="37">
        <f>H92+H93</f>
        <v>499761.77</v>
      </c>
      <c r="I94" s="37">
        <f>SUM(I92:I93)</f>
        <v>0</v>
      </c>
      <c r="J94" s="37">
        <f>SUM(J92:J93)</f>
        <v>499761.77</v>
      </c>
    </row>
    <row r="95" spans="1:10" ht="12.95" customHeight="1" x14ac:dyDescent="0.2">
      <c r="A95" s="2"/>
      <c r="B95" s="2"/>
      <c r="C95" s="28"/>
      <c r="D95" s="28"/>
      <c r="E95" s="58" t="s">
        <v>19</v>
      </c>
      <c r="F95" s="62"/>
      <c r="G95" s="73"/>
      <c r="H95" s="36">
        <f>H91-H94</f>
        <v>-12649.450000000012</v>
      </c>
      <c r="I95" s="37">
        <f>I91-I94</f>
        <v>0</v>
      </c>
      <c r="J95" s="36">
        <f>J91-J94</f>
        <v>-12649.450000000012</v>
      </c>
    </row>
    <row r="96" spans="1:10" ht="12.95" customHeight="1" x14ac:dyDescent="0.2">
      <c r="A96" s="2"/>
      <c r="B96" s="29" t="s">
        <v>47</v>
      </c>
      <c r="C96" s="28"/>
      <c r="D96" s="28"/>
      <c r="E96" s="74" t="s">
        <v>31</v>
      </c>
      <c r="F96" s="70"/>
      <c r="G96" s="71"/>
      <c r="H96" s="75">
        <v>0</v>
      </c>
      <c r="I96" s="37">
        <f>I89</f>
        <v>0</v>
      </c>
      <c r="J96" s="37">
        <f>H96+I96</f>
        <v>0</v>
      </c>
    </row>
    <row r="97" spans="5:10" ht="12.95" customHeight="1" x14ac:dyDescent="0.2">
      <c r="E97" s="79"/>
      <c r="F97" s="79"/>
      <c r="G97" s="79"/>
      <c r="H97" s="79"/>
      <c r="I97" s="79"/>
      <c r="J97" s="79"/>
    </row>
    <row r="98" spans="5:10" ht="12.95" customHeight="1" x14ac:dyDescent="0.2"/>
    <row r="99" spans="5:10" ht="12.95" customHeight="1" x14ac:dyDescent="0.2"/>
    <row r="100" spans="5:10" ht="12.95" customHeight="1" x14ac:dyDescent="0.2"/>
    <row r="101" spans="5:10" ht="12.95" customHeight="1" x14ac:dyDescent="0.2"/>
    <row r="102" spans="5:10" ht="12.95" customHeight="1" x14ac:dyDescent="0.2"/>
    <row r="103" spans="5:10" ht="12.95" customHeight="1" x14ac:dyDescent="0.2"/>
    <row r="104" spans="5:10" ht="12.95" customHeight="1" x14ac:dyDescent="0.2"/>
    <row r="105" spans="5:10" ht="12.95" customHeight="1" x14ac:dyDescent="0.2"/>
    <row r="106" spans="5:10" ht="12.95" customHeight="1" x14ac:dyDescent="0.2"/>
    <row r="107" spans="5:10" ht="12.95" customHeight="1" x14ac:dyDescent="0.2"/>
    <row r="108" spans="5:10" ht="12.95" customHeight="1" x14ac:dyDescent="0.2"/>
  </sheetData>
  <mergeCells count="32">
    <mergeCell ref="A63:A70"/>
    <mergeCell ref="E89:H89"/>
    <mergeCell ref="E72:G72"/>
    <mergeCell ref="A74:A76"/>
    <mergeCell ref="E79:G79"/>
    <mergeCell ref="E82:G82"/>
    <mergeCell ref="E84:H84"/>
    <mergeCell ref="E85:H85"/>
    <mergeCell ref="A77:A78"/>
    <mergeCell ref="E86:H86"/>
    <mergeCell ref="E87:H87"/>
    <mergeCell ref="E8:G8"/>
    <mergeCell ref="E9:G9"/>
    <mergeCell ref="A11:A20"/>
    <mergeCell ref="E6:G6"/>
    <mergeCell ref="E88:H88"/>
    <mergeCell ref="A23:A27"/>
    <mergeCell ref="A28:A30"/>
    <mergeCell ref="A31:A33"/>
    <mergeCell ref="A34:A39"/>
    <mergeCell ref="A40:A43"/>
    <mergeCell ref="A44:A45"/>
    <mergeCell ref="A46:A47"/>
    <mergeCell ref="A48:A49"/>
    <mergeCell ref="A50:A51"/>
    <mergeCell ref="A52:A59"/>
    <mergeCell ref="A60:A61"/>
    <mergeCell ref="B2:B3"/>
    <mergeCell ref="E2:E3"/>
    <mergeCell ref="F2:F3"/>
    <mergeCell ref="G2:G3"/>
    <mergeCell ref="E7:G7"/>
  </mergeCells>
  <conditionalFormatting sqref="B1:B2">
    <cfRule type="expression" dxfId="23" priority="22" stopIfTrue="1">
      <formula>$K1="Z"</formula>
    </cfRule>
    <cfRule type="expression" dxfId="22" priority="23" stopIfTrue="1">
      <formula>$K1="T"</formula>
    </cfRule>
    <cfRule type="expression" dxfId="21" priority="24" stopIfTrue="1">
      <formula>$K1="Y"</formula>
    </cfRule>
  </conditionalFormatting>
  <conditionalFormatting sqref="B2">
    <cfRule type="expression" dxfId="20" priority="19" stopIfTrue="1">
      <formula>$K2="Z"</formula>
    </cfRule>
    <cfRule type="expression" dxfId="19" priority="20" stopIfTrue="1">
      <formula>$K2="T"</formula>
    </cfRule>
    <cfRule type="expression" dxfId="18" priority="21" stopIfTrue="1">
      <formula>$K2="Y"</formula>
    </cfRule>
  </conditionalFormatting>
  <conditionalFormatting sqref="C6:D8 B1:B2">
    <cfRule type="expression" dxfId="17" priority="16" stopIfTrue="1">
      <formula>#REF!="Z"</formula>
    </cfRule>
    <cfRule type="expression" dxfId="16" priority="17" stopIfTrue="1">
      <formula>#REF!="T"</formula>
    </cfRule>
    <cfRule type="expression" dxfId="15" priority="18" stopIfTrue="1">
      <formula>#REF!="Y"</formula>
    </cfRule>
  </conditionalFormatting>
  <conditionalFormatting sqref="H92">
    <cfRule type="expression" dxfId="14" priority="13" stopIfTrue="1">
      <formula>$J92="Z"</formula>
    </cfRule>
    <cfRule type="expression" dxfId="13" priority="14" stopIfTrue="1">
      <formula>$J92="T"</formula>
    </cfRule>
    <cfRule type="expression" dxfId="12" priority="15" stopIfTrue="1">
      <formula>$J92="Y"</formula>
    </cfRule>
  </conditionalFormatting>
  <conditionalFormatting sqref="H93">
    <cfRule type="expression" dxfId="11" priority="10" stopIfTrue="1">
      <formula>$J93="Z"</formula>
    </cfRule>
    <cfRule type="expression" dxfId="10" priority="11" stopIfTrue="1">
      <formula>$J93="T"</formula>
    </cfRule>
    <cfRule type="expression" dxfId="9" priority="12" stopIfTrue="1">
      <formula>$J93="Y"</formula>
    </cfRule>
  </conditionalFormatting>
  <conditionalFormatting sqref="H91">
    <cfRule type="expression" dxfId="8" priority="7" stopIfTrue="1">
      <formula>$J91="Z"</formula>
    </cfRule>
    <cfRule type="expression" dxfId="7" priority="8" stopIfTrue="1">
      <formula>$J91="T"</formula>
    </cfRule>
    <cfRule type="expression" dxfId="6" priority="9" stopIfTrue="1">
      <formula>$J91="Y"</formula>
    </cfRule>
  </conditionalFormatting>
  <conditionalFormatting sqref="H92">
    <cfRule type="expression" dxfId="5" priority="4" stopIfTrue="1">
      <formula>$J92="Z"</formula>
    </cfRule>
    <cfRule type="expression" dxfId="4" priority="5" stopIfTrue="1">
      <formula>$J92="T"</formula>
    </cfRule>
    <cfRule type="expression" dxfId="3" priority="6" stopIfTrue="1">
      <formula>$J92="Y"</formula>
    </cfRule>
  </conditionalFormatting>
  <conditionalFormatting sqref="H93">
    <cfRule type="expression" dxfId="2" priority="1" stopIfTrue="1">
      <formula>$J93="Z"</formula>
    </cfRule>
    <cfRule type="expression" dxfId="1" priority="2" stopIfTrue="1">
      <formula>$J93="T"</formula>
    </cfRule>
    <cfRule type="expression" dxfId="0" priority="3" stopIfTrue="1">
      <formula>$J93="Y"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 11.5.2022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2022-05-04T11:35:33Z</cp:lastPrinted>
  <dcterms:created xsi:type="dcterms:W3CDTF">2019-02-01T08:27:03Z</dcterms:created>
  <dcterms:modified xsi:type="dcterms:W3CDTF">2022-05-12T08:06:32Z</dcterms:modified>
</cp:coreProperties>
</file>