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6 25.5.2022" sheetId="7" r:id="rId1"/>
    <sheet name="Dodatek 25.5.2022" sheetId="8" r:id="rId2"/>
    <sheet name="Schváleno 25.5.2022" sheetId="9" r:id="rId3"/>
  </sheets>
  <definedNames/>
  <calcPr calcId="145621"/>
</workbook>
</file>

<file path=xl/sharedStrings.xml><?xml version="1.0" encoding="utf-8"?>
<sst xmlns="http://schemas.openxmlformats.org/spreadsheetml/2006/main" count="483" uniqueCount="150">
  <si>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</si>
  <si>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</si>
  <si>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</si>
  <si>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</si>
  <si>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</si>
  <si>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</si>
  <si>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</si>
  <si>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</si>
  <si>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</si>
  <si>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</si>
  <si>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</si>
  <si>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</si>
  <si>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</si>
  <si>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</si>
  <si>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</si>
  <si>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</si>
  <si>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</si>
  <si>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</si>
  <si>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</si>
  <si>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</si>
  <si>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</si>
  <si>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</si>
  <si>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</si>
  <si>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</si>
  <si>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</si>
  <si>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</si>
  <si>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</si>
  <si>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</si>
  <si>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</si>
  <si>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</si>
  <si>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</si>
  <si>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</si>
  <si>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</si>
  <si>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</si>
  <si>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</si>
  <si>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</si>
  <si>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</si>
  <si>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4.</t>
  </si>
  <si>
    <t>5.</t>
  </si>
  <si>
    <t>6.</t>
  </si>
  <si>
    <t>NZ</t>
  </si>
  <si>
    <t xml:space="preserve">Rozpočtové opatření č. 6/2022 - změna schvál. rozpočtu roku 2022 - květen (údaje v tis. Kč) </t>
  </si>
  <si>
    <t>Příloha k us. č. RMO/xx/xx/22</t>
  </si>
  <si>
    <t>č. 6</t>
  </si>
  <si>
    <t>Otrokovice, 25.5.2022</t>
  </si>
  <si>
    <t>0445</t>
  </si>
  <si>
    <t>SOC SPOD platy zaměstnanců v pracovním poměru, přesun na pol. 5424</t>
  </si>
  <si>
    <t>SOC SPOD povinné pojištění na veřejné zdravotní pojištění, přesun na pol. 5424</t>
  </si>
  <si>
    <t>SOC SPOD sociální zabezpečení, přesun na pol. 5424</t>
  </si>
  <si>
    <t>0516</t>
  </si>
  <si>
    <r>
      <t xml:space="preserve">SOC Poskynutí nein. dotací na činnost dle </t>
    </r>
    <r>
      <rPr>
        <sz val="10"/>
        <color rgb="FFFF0000"/>
        <rFont val="Arial"/>
        <family val="2"/>
      </rPr>
      <t>us. RMO/xx/xx/22</t>
    </r>
  </si>
  <si>
    <t>0772</t>
  </si>
  <si>
    <t>0447</t>
  </si>
  <si>
    <t>0591</t>
  </si>
  <si>
    <t>SOC Nein. dot. na činnost Středisko rané péče EDUCO Zlín, z.s., IČ 26986728, Raná péče</t>
  </si>
  <si>
    <t>SOC Nein. dot. na činnost Domov pro seniory, Loučka, př. or., IČ 70850895, DZR</t>
  </si>
  <si>
    <t>SOC Nein. dot. na činnost Centrum pro zdr. postižené ZK, o.p.s., IČ 26593823, Tlumočnické sl.</t>
  </si>
  <si>
    <t>SOC Nein. dot. na činnost Centrum pro zdr. postižené ZK, o.p.s., IČ 26593823, Soc. rehabilitace</t>
  </si>
  <si>
    <t>0449</t>
  </si>
  <si>
    <t>SOC Nein. dot. na činnost Za sklem o.s., IČ 22901532. Soc. aktiv. služby pro rodiny s dětmi</t>
  </si>
  <si>
    <t>SOC Nein. dot. na činnost Za sklem o.s., IČ 22901531, Odb. soc. poradenství</t>
  </si>
  <si>
    <t>0589</t>
  </si>
  <si>
    <t>0484</t>
  </si>
  <si>
    <t>SOC Nein. dot. na činnost Domov pro seniory Lukov, př. or., IČ 70850941, DZR</t>
  </si>
  <si>
    <t>Zvýšení fin. prostředků u projektu HF (nevyužito z r. 2020, 2021)</t>
  </si>
  <si>
    <t>SOC Housing First změna v souvislosti s prodl. projektu do 9/2022 - teplo</t>
  </si>
  <si>
    <t>SOC Housing First změna v souvislosti s prodl. projektu do 9/2022 - el. energie</t>
  </si>
  <si>
    <t>SOC Housing First změna v souvislosti s prodl. projektu do 9/2022 - teplá voda</t>
  </si>
  <si>
    <t>SOC Housing First změna v souvislosti s prodl. projektu do 9/2022 - náhrady mezd</t>
  </si>
  <si>
    <t>SOC Housing First změna v souvislosti s prodl. projektu do 9/2022 - platy zam.</t>
  </si>
  <si>
    <t>SOC Housing First změna v souvislosti s prodl. projektu do 9/2022 - dohody</t>
  </si>
  <si>
    <t>SOC Housing First změna v souvislosti s prodl. projektu do 9/2022 - soc. pojištění</t>
  </si>
  <si>
    <t xml:space="preserve">SOC Housing First změna v souvislosti s prodl. projektu do 9/2022 - zdravotní poj. </t>
  </si>
  <si>
    <t>SOC Housing First změna v souvislosti s prodl. projektu do 9/2022 - cestovné</t>
  </si>
  <si>
    <t>SOC Housing First změna v souvislosti s prodl. projektu do 9/2022 - školení</t>
  </si>
  <si>
    <t>SOC Housing First změna v souvislosti s prodl. projektu do 9/2022 - materiál</t>
  </si>
  <si>
    <t>SOC Housing First změna v souvislosti s prodl. projektu do 9/2022 - pohoštění</t>
  </si>
  <si>
    <t>0404</t>
  </si>
  <si>
    <t>ÚP státní příspěvek na výkon pěstounské péče - snížení</t>
  </si>
  <si>
    <t>EKO Laziště, snížení příjmů z prodeje pozemků</t>
  </si>
  <si>
    <t>SOC Housing First změna v souvislosti s prodl. projektu do 9/2022 - el. komunikace</t>
  </si>
  <si>
    <t>SOC Housing First změna v souvislosti s prodl. projektu do 9/2022 - st. voda</t>
  </si>
  <si>
    <t>0603</t>
  </si>
  <si>
    <t>ORM oprava kanalizace v budově Otr. BESEDY</t>
  </si>
  <si>
    <t>VPS kompenzační bonus za bonusové období 22.11.2021 - 31.1.2022</t>
  </si>
  <si>
    <t>2177</t>
  </si>
  <si>
    <t>2095</t>
  </si>
  <si>
    <t>9315</t>
  </si>
  <si>
    <t>ORM Rekonstrukce povrchu fot. hřiště SA Trávníky snížení</t>
  </si>
  <si>
    <t>ORM SENIOR C rek. II. NP - zvýšení</t>
  </si>
  <si>
    <t>ORM Dětské dopravní hřiště - zařízení - zvýšení</t>
  </si>
  <si>
    <t>8259</t>
  </si>
  <si>
    <t xml:space="preserve">ORM Výstavba chodníku ul. Zahradní </t>
  </si>
  <si>
    <t>9232</t>
  </si>
  <si>
    <t>2155</t>
  </si>
  <si>
    <r>
      <t xml:space="preserve">OŠK Dotace poskytnuté na kulturu - poskytnutí nein. dot. dle </t>
    </r>
    <r>
      <rPr>
        <sz val="10"/>
        <color rgb="FFFF0000"/>
        <rFont val="Arial"/>
        <family val="2"/>
      </rPr>
      <t>us. RMO/xx/xx/22</t>
    </r>
  </si>
  <si>
    <t>0522</t>
  </si>
  <si>
    <t>0506</t>
  </si>
  <si>
    <t>0765</t>
  </si>
  <si>
    <t>OŠK Nein. dotace Ženskému pěveckému sboru Otrokovice z.s.</t>
  </si>
  <si>
    <t>OŠK Fin. dar poskytnutý ze záštity starosty</t>
  </si>
  <si>
    <t>1244</t>
  </si>
  <si>
    <t>0524</t>
  </si>
  <si>
    <t>OŠK Granty pro telentovanou mládež - sportovní oblast</t>
  </si>
  <si>
    <t>OŠK Granty pro telentovanou mládež - vědecká oblast</t>
  </si>
  <si>
    <t>OŠK Granty pro telentovanou mládež- umělecká oblast</t>
  </si>
  <si>
    <t>OŠK Granty pro talentovanou mládež</t>
  </si>
  <si>
    <t>ORM Dět. dopravní hřiště přesun z pol. 6121 na pol. 6122</t>
  </si>
  <si>
    <t>ORM Zlepšení energ. vlastností SENIORu B - zvýšení</t>
  </si>
  <si>
    <t>8219</t>
  </si>
  <si>
    <t>OŠK MAP II - zavedení nové pol. 5021 (práce lektorky)</t>
  </si>
  <si>
    <t>SOC SPOD náhrady mezd v době nemoci, zvýšení dle akt. potřeb</t>
  </si>
  <si>
    <t>OŠK Fin. dar SH ČMS - Sbor dobrovolných hasičů Kvítkovice (kácení máje)</t>
  </si>
  <si>
    <t>OŠK Nein. dotace SH ČMS - Sbor dobrovolných hasičů Kvítkovice (celorepub. sraz)</t>
  </si>
  <si>
    <t>OŠK MAP II - přesun v rámci org. na pol. 5021 (práce lektorky)</t>
  </si>
  <si>
    <t>DSZO transfer DSZO s.r.o. včetně účetní ztráty za r. 2021 (8 220 tis. Kč)</t>
  </si>
  <si>
    <t>ORM J. A. Bati - přesun v rámci org., přesun na pol. 6127</t>
  </si>
  <si>
    <t>PROV zvýšení fin. prostředků na prog. vybavení (nákup antivirového programu)</t>
  </si>
  <si>
    <t>ORM Lávka přes Dřevnici LP 2 - zvýšení</t>
  </si>
  <si>
    <t>Rozpočtové opatření č. 6/2022 - změna schvál. rozpočtu roku 2022 - květen (údaje v tis. Kč) DODATEK</t>
  </si>
  <si>
    <t>0483</t>
  </si>
  <si>
    <t>0480</t>
  </si>
  <si>
    <t>0470</t>
  </si>
  <si>
    <t>0450</t>
  </si>
  <si>
    <t>0452</t>
  </si>
  <si>
    <t>0481</t>
  </si>
  <si>
    <t>0482</t>
  </si>
  <si>
    <t>Transfer nein. dotace z rozpočtu ZK SENIOR Otrokovice př. o., Iden. soc. sl. 1373730</t>
  </si>
  <si>
    <t>Příjem nein. dotace z rozpočtu ZK SENIOR Otrokovice př. o., Iden. soc. sl. 1373730</t>
  </si>
  <si>
    <t>Příjem nein. dotace z rozpočtu ZK SENIOR Otrokovice př. o., Iden. soc. sl. 1869567</t>
  </si>
  <si>
    <t>Transfer nein. dotace z rozpočtu ZK SENIOR Otrokovice př. o., Iden. soc. sl. 1869567</t>
  </si>
  <si>
    <t>Příjem nein. dotace z rozpočtu ZK SENIOR Otrokovice př. o., Iden. soc. sl. 2118454</t>
  </si>
  <si>
    <t>Transfer nein. dotace z rozpočtu ZK SENIOR Otrokovice př. o., Iden. soc. sl. 2119454</t>
  </si>
  <si>
    <t>Příjem nein. dotace z rozpočtu ZK SENIOR Otrokovice př. o., Iden. soc. sl. 3511015</t>
  </si>
  <si>
    <t>Transfer nein. dotace z rozpočtu ZK SENIOR Otrokovice př. o., Iden. soc. sl. 3511015</t>
  </si>
  <si>
    <t>Příjem nein. dotace z rozpočtu ZK SENIOR Otrokovice př. o., Iden. soc. sl. 3940307</t>
  </si>
  <si>
    <t>Transfer nein. dotace z rozpočtu ZK SENIOR Otrokovice př. o., Iden. soc. sl. 3940307</t>
  </si>
  <si>
    <t>Příjem nein. dotace z rozpočtu ZK SENIOR Otrokovice př. o., Iden. soc. sl. 6696436</t>
  </si>
  <si>
    <t>Transfer nein. dotace z rozpočtu ZK SENIOR Otrokovice př. o., Iden. soc. sl. 6696436</t>
  </si>
  <si>
    <t>Příjem nein. dotace z rozpočtu ZK SENIOR Otrokovice př. o., Iden. soc. sl. 7318632</t>
  </si>
  <si>
    <t>Transfer nein. dotace z rozpočtu ZK SENIOR Otrokovice př. o., Iden. soc. sl. 7318632</t>
  </si>
  <si>
    <t>0604</t>
  </si>
  <si>
    <t>ORM J. A. Bati - přesun v rámci org. (písmo + nasvětlení)</t>
  </si>
  <si>
    <t>TEHOS SH Dr. dlouhodobý hmotný majetek, přesun na pol. 6122</t>
  </si>
  <si>
    <t>TEHOS SH zavedení nové pol. 6122 na pořízení vysavače Doplhin</t>
  </si>
  <si>
    <t>7.</t>
  </si>
  <si>
    <t>Příloha k us. č. RMO/30/09/22</t>
  </si>
  <si>
    <t>SOC Poskynutí nein. dotací na činnost dle us. RMO/28/9/22</t>
  </si>
  <si>
    <t>OŠK Dotace poskytnuté na kulturu - poskytnutí nein. dot. dle us. RMO/8/9/22</t>
  </si>
  <si>
    <t>OŠK Dotace poskytnuté na kulturu - poskytnutí nein. dot. dle us. RMO/7/9/22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</si>
</sst>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1" fillId="3" borderId="8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2" fillId="4" borderId="13" xfId="2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4" borderId="13" xfId="20" applyNumberFormat="1" applyFont="1" applyFill="1" applyBorder="1" applyAlignment="1" applyProtection="1">
      <alignment vertical="center"/>
      <protection/>
    </xf>
    <xf numFmtId="0" fontId="1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6" fillId="0" borderId="0" xfId="0" applyFont="1" applyFill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/>
    <xf numFmtId="4" fontId="2" fillId="5" borderId="10" xfId="0" applyNumberFormat="1" applyFont="1" applyFill="1" applyBorder="1"/>
    <xf numFmtId="4" fontId="1" fillId="5" borderId="2" xfId="0" applyNumberFormat="1" applyFont="1" applyFill="1" applyBorder="1" applyAlignment="1">
      <alignment vertical="center"/>
    </xf>
    <xf numFmtId="0" fontId="1" fillId="0" borderId="10" xfId="0" applyFont="1" applyFill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4" fontId="2" fillId="5" borderId="1" xfId="0" applyNumberFormat="1" applyFont="1" applyFill="1" applyBorder="1"/>
    <xf numFmtId="4" fontId="1" fillId="5" borderId="10" xfId="0" applyNumberFormat="1" applyFont="1" applyFill="1" applyBorder="1" applyAlignment="1">
      <alignment vertical="center"/>
    </xf>
    <xf numFmtId="0" fontId="1" fillId="5" borderId="10" xfId="0" applyFont="1" applyFill="1" applyBorder="1"/>
    <xf numFmtId="4" fontId="1" fillId="5" borderId="1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7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 topLeftCell="A28">
      <selection activeCell="A26" sqref="A1:XFD1048576"/>
    </sheetView>
  </sheetViews>
  <sheetFormatPr defaultColWidth="9.140625" defaultRowHeight="15"/>
  <cols>
    <col min="1" max="1" width="4.00390625" style="78" customWidth="1"/>
    <col min="2" max="2" width="73.7109375" style="78" customWidth="1"/>
    <col min="3" max="3" width="4.140625" style="78" customWidth="1"/>
    <col min="4" max="4" width="10.57421875" style="78" customWidth="1"/>
    <col min="5" max="6" width="7.28125" style="78" customWidth="1"/>
    <col min="7" max="7" width="6.7109375" style="78" customWidth="1"/>
    <col min="8" max="8" width="10.7109375" style="78" customWidth="1"/>
    <col min="9" max="9" width="8.7109375" style="78" bestFit="1" customWidth="1"/>
    <col min="10" max="10" width="10.421875" style="78" customWidth="1"/>
    <col min="11" max="16384" width="9.140625" style="78" customWidth="1"/>
  </cols>
  <sheetData>
    <row r="1" spans="1:10" ht="15" customHeight="1">
      <c r="A1" s="33" t="s">
        <v>41</v>
      </c>
      <c r="B1" s="33"/>
      <c r="C1" s="1"/>
      <c r="D1" s="1"/>
      <c r="E1" s="2"/>
      <c r="F1" s="2"/>
      <c r="G1" s="2"/>
      <c r="H1" s="33" t="s">
        <v>42</v>
      </c>
      <c r="I1" s="33"/>
      <c r="J1" s="33"/>
    </row>
    <row r="2" spans="1:10" ht="12.95" customHeight="1">
      <c r="A2" s="3" t="s">
        <v>0</v>
      </c>
      <c r="B2" s="134" t="s">
        <v>1</v>
      </c>
      <c r="C2" s="3"/>
      <c r="D2" s="3" t="s">
        <v>2</v>
      </c>
      <c r="E2" s="134" t="s">
        <v>3</v>
      </c>
      <c r="F2" s="134" t="s">
        <v>4</v>
      </c>
      <c r="G2" s="134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35"/>
      <c r="C3" s="4"/>
      <c r="D3" s="4" t="s">
        <v>10</v>
      </c>
      <c r="E3" s="135"/>
      <c r="F3" s="135"/>
      <c r="G3" s="135"/>
      <c r="H3" s="4" t="s">
        <v>11</v>
      </c>
      <c r="I3" s="4" t="s">
        <v>43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84"/>
    </row>
    <row r="5" spans="1:10" ht="12.95" customHeight="1">
      <c r="A5" s="107" t="s">
        <v>13</v>
      </c>
      <c r="B5" s="117" t="s">
        <v>84</v>
      </c>
      <c r="C5" s="100" t="s">
        <v>40</v>
      </c>
      <c r="D5" s="101">
        <v>98043</v>
      </c>
      <c r="E5" s="101"/>
      <c r="F5" s="101">
        <v>4111</v>
      </c>
      <c r="G5" s="101"/>
      <c r="H5" s="118">
        <v>0</v>
      </c>
      <c r="I5" s="119">
        <v>1142.46</v>
      </c>
      <c r="J5" s="116">
        <f aca="true" t="shared" si="0" ref="J5:J7">H5+I5</f>
        <v>1142.46</v>
      </c>
    </row>
    <row r="6" spans="1:10" ht="12.95" customHeight="1">
      <c r="A6" s="107" t="s">
        <v>14</v>
      </c>
      <c r="B6" s="106" t="s">
        <v>78</v>
      </c>
      <c r="C6" s="84"/>
      <c r="D6" s="84">
        <v>13010</v>
      </c>
      <c r="E6" s="84"/>
      <c r="F6" s="84">
        <v>4116</v>
      </c>
      <c r="G6" s="35" t="s">
        <v>77</v>
      </c>
      <c r="H6" s="38">
        <v>324</v>
      </c>
      <c r="I6" s="41">
        <v>-40.5</v>
      </c>
      <c r="J6" s="40">
        <f t="shared" si="0"/>
        <v>283.5</v>
      </c>
    </row>
    <row r="7" spans="1:10" ht="12.95" customHeight="1">
      <c r="A7" s="107" t="s">
        <v>15</v>
      </c>
      <c r="B7" s="106" t="s">
        <v>79</v>
      </c>
      <c r="C7" s="84"/>
      <c r="D7" s="84"/>
      <c r="E7" s="84">
        <v>3611</v>
      </c>
      <c r="F7" s="84">
        <v>3111</v>
      </c>
      <c r="G7" s="84">
        <v>2151</v>
      </c>
      <c r="H7" s="38">
        <v>13000</v>
      </c>
      <c r="I7" s="41">
        <v>-1101.96</v>
      </c>
      <c r="J7" s="40">
        <f t="shared" si="0"/>
        <v>11898.04</v>
      </c>
    </row>
    <row r="8" spans="1:10" ht="12.95" customHeight="1">
      <c r="A8" s="98" t="s">
        <v>37</v>
      </c>
      <c r="B8" s="42" t="s">
        <v>64</v>
      </c>
      <c r="C8" s="39"/>
      <c r="D8" s="35"/>
      <c r="E8" s="88">
        <v>4359</v>
      </c>
      <c r="F8" s="88">
        <v>3122</v>
      </c>
      <c r="G8" s="35" t="s">
        <v>62</v>
      </c>
      <c r="H8" s="38">
        <v>233.72</v>
      </c>
      <c r="I8" s="41">
        <v>33.5</v>
      </c>
      <c r="J8" s="40">
        <f>H8+I8</f>
        <v>267.22</v>
      </c>
    </row>
    <row r="9" spans="1:10" ht="12.95" customHeight="1">
      <c r="A9" s="9"/>
      <c r="B9" s="10"/>
      <c r="C9" s="11"/>
      <c r="D9" s="11"/>
      <c r="E9" s="133" t="s">
        <v>16</v>
      </c>
      <c r="F9" s="133"/>
      <c r="G9" s="133"/>
      <c r="H9" s="76">
        <f>SUM(H5:H8)</f>
        <v>13557.72</v>
      </c>
      <c r="I9" s="76">
        <f aca="true" t="shared" si="1" ref="I9:J9">SUM(I5:I8)</f>
        <v>33.5</v>
      </c>
      <c r="J9" s="76">
        <f t="shared" si="1"/>
        <v>13591.22</v>
      </c>
    </row>
    <row r="10" spans="1:10" ht="12.95" customHeight="1">
      <c r="A10" s="9"/>
      <c r="B10" s="12" t="s">
        <v>35</v>
      </c>
      <c r="C10" s="11"/>
      <c r="D10" s="11"/>
      <c r="E10" s="136" t="s">
        <v>17</v>
      </c>
      <c r="F10" s="136"/>
      <c r="G10" s="136"/>
      <c r="H10" s="76">
        <v>0</v>
      </c>
      <c r="I10" s="76">
        <v>0</v>
      </c>
      <c r="J10" s="76">
        <v>0</v>
      </c>
    </row>
    <row r="11" spans="1:10" ht="12.95" customHeight="1">
      <c r="A11" s="9"/>
      <c r="B11" s="13"/>
      <c r="C11" s="11"/>
      <c r="D11" s="11"/>
      <c r="E11" s="130" t="s">
        <v>18</v>
      </c>
      <c r="F11" s="130"/>
      <c r="G11" s="130"/>
      <c r="H11" s="76">
        <v>0</v>
      </c>
      <c r="I11" s="76">
        <v>0</v>
      </c>
      <c r="J11" s="76">
        <v>0</v>
      </c>
    </row>
    <row r="12" spans="1:10" ht="12.95" customHeight="1">
      <c r="A12" s="14"/>
      <c r="B12" s="15"/>
      <c r="C12" s="16"/>
      <c r="D12" s="16"/>
      <c r="E12" s="130" t="s">
        <v>19</v>
      </c>
      <c r="F12" s="130"/>
      <c r="G12" s="130"/>
      <c r="H12" s="77">
        <f>H9-H10-H11</f>
        <v>13557.72</v>
      </c>
      <c r="I12" s="77">
        <f aca="true" t="shared" si="2" ref="I12:J12">I9-I10-I11</f>
        <v>33.5</v>
      </c>
      <c r="J12" s="77">
        <f t="shared" si="2"/>
        <v>13591.22</v>
      </c>
    </row>
    <row r="13" spans="1:10" ht="12.95" customHeight="1">
      <c r="A13" s="17" t="s">
        <v>20</v>
      </c>
      <c r="B13" s="18"/>
      <c r="C13" s="19"/>
      <c r="D13" s="19"/>
      <c r="E13" s="20"/>
      <c r="F13" s="18"/>
      <c r="G13" s="18"/>
      <c r="H13" s="21"/>
      <c r="I13" s="21"/>
      <c r="J13" s="22"/>
    </row>
    <row r="14" spans="1:10" ht="12.95" customHeight="1">
      <c r="A14" s="131" t="s">
        <v>13</v>
      </c>
      <c r="B14" s="42" t="s">
        <v>46</v>
      </c>
      <c r="C14" s="81"/>
      <c r="D14" s="84">
        <v>13024</v>
      </c>
      <c r="E14" s="84">
        <v>4329</v>
      </c>
      <c r="F14" s="84">
        <v>5011</v>
      </c>
      <c r="G14" s="85" t="s">
        <v>45</v>
      </c>
      <c r="H14" s="86">
        <v>4314</v>
      </c>
      <c r="I14" s="82">
        <v>-11</v>
      </c>
      <c r="J14" s="40">
        <f aca="true" t="shared" si="3" ref="J14:J53">H14+I14</f>
        <v>4303</v>
      </c>
    </row>
    <row r="15" spans="1:10" ht="12.95" customHeight="1">
      <c r="A15" s="132"/>
      <c r="B15" s="42" t="s">
        <v>48</v>
      </c>
      <c r="C15" s="81"/>
      <c r="D15" s="84">
        <v>13024</v>
      </c>
      <c r="E15" s="84">
        <v>4329</v>
      </c>
      <c r="F15" s="84">
        <v>5031</v>
      </c>
      <c r="G15" s="85" t="s">
        <v>45</v>
      </c>
      <c r="H15" s="86">
        <v>1070</v>
      </c>
      <c r="I15" s="82">
        <v>-3</v>
      </c>
      <c r="J15" s="40">
        <f t="shared" si="3"/>
        <v>1067</v>
      </c>
    </row>
    <row r="16" spans="1:10" ht="12.95" customHeight="1">
      <c r="A16" s="132"/>
      <c r="B16" s="42" t="s">
        <v>47</v>
      </c>
      <c r="C16" s="81"/>
      <c r="D16" s="84">
        <v>13024</v>
      </c>
      <c r="E16" s="84">
        <v>4329</v>
      </c>
      <c r="F16" s="84">
        <v>5032</v>
      </c>
      <c r="G16" s="85" t="s">
        <v>45</v>
      </c>
      <c r="H16" s="97">
        <v>388</v>
      </c>
      <c r="I16" s="82">
        <v>-1</v>
      </c>
      <c r="J16" s="40">
        <f t="shared" si="3"/>
        <v>387</v>
      </c>
    </row>
    <row r="17" spans="1:10" ht="12.95" customHeight="1">
      <c r="A17" s="132"/>
      <c r="B17" s="42" t="s">
        <v>111</v>
      </c>
      <c r="C17" s="81"/>
      <c r="D17" s="84">
        <v>13024</v>
      </c>
      <c r="E17" s="84">
        <v>4329</v>
      </c>
      <c r="F17" s="84">
        <v>5424</v>
      </c>
      <c r="G17" s="35" t="s">
        <v>45</v>
      </c>
      <c r="H17" s="97">
        <v>30</v>
      </c>
      <c r="I17" s="82">
        <v>15</v>
      </c>
      <c r="J17" s="40">
        <f t="shared" si="3"/>
        <v>45</v>
      </c>
    </row>
    <row r="18" spans="1:10" s="83" customFormat="1" ht="12.95" customHeight="1">
      <c r="A18" s="131" t="s">
        <v>14</v>
      </c>
      <c r="B18" s="42" t="s">
        <v>50</v>
      </c>
      <c r="C18" s="81"/>
      <c r="D18" s="84"/>
      <c r="E18" s="84">
        <v>4357</v>
      </c>
      <c r="F18" s="84">
        <v>5222</v>
      </c>
      <c r="G18" s="35" t="s">
        <v>49</v>
      </c>
      <c r="H18" s="97">
        <v>219.1</v>
      </c>
      <c r="I18" s="82">
        <v>-94</v>
      </c>
      <c r="J18" s="80">
        <f t="shared" si="3"/>
        <v>125.1</v>
      </c>
    </row>
    <row r="19" spans="1:10" ht="12.95" customHeight="1">
      <c r="A19" s="132"/>
      <c r="B19" s="99" t="s">
        <v>63</v>
      </c>
      <c r="C19" s="100" t="s">
        <v>40</v>
      </c>
      <c r="D19" s="101"/>
      <c r="E19" s="101">
        <v>4357</v>
      </c>
      <c r="F19" s="101">
        <v>5339</v>
      </c>
      <c r="G19" s="102" t="s">
        <v>51</v>
      </c>
      <c r="H19" s="103">
        <v>0</v>
      </c>
      <c r="I19" s="104">
        <v>11.6</v>
      </c>
      <c r="J19" s="105">
        <f t="shared" si="3"/>
        <v>11.6</v>
      </c>
    </row>
    <row r="20" spans="1:10" ht="12.95" customHeight="1">
      <c r="A20" s="132"/>
      <c r="B20" s="99" t="s">
        <v>54</v>
      </c>
      <c r="C20" s="100" t="s">
        <v>40</v>
      </c>
      <c r="D20" s="101"/>
      <c r="E20" s="101">
        <v>4371</v>
      </c>
      <c r="F20" s="101">
        <v>5222</v>
      </c>
      <c r="G20" s="102" t="s">
        <v>52</v>
      </c>
      <c r="H20" s="103">
        <v>0</v>
      </c>
      <c r="I20" s="104">
        <v>14</v>
      </c>
      <c r="J20" s="105">
        <f t="shared" si="3"/>
        <v>14</v>
      </c>
    </row>
    <row r="21" spans="1:10" ht="12.95" customHeight="1">
      <c r="A21" s="132"/>
      <c r="B21" s="99" t="s">
        <v>55</v>
      </c>
      <c r="C21" s="100" t="s">
        <v>40</v>
      </c>
      <c r="D21" s="101"/>
      <c r="E21" s="101">
        <v>4357</v>
      </c>
      <c r="F21" s="101">
        <v>5339</v>
      </c>
      <c r="G21" s="102" t="s">
        <v>53</v>
      </c>
      <c r="H21" s="103">
        <v>0</v>
      </c>
      <c r="I21" s="104">
        <v>11.6</v>
      </c>
      <c r="J21" s="105">
        <f t="shared" si="3"/>
        <v>11.6</v>
      </c>
    </row>
    <row r="22" spans="1:10" ht="12.95" customHeight="1">
      <c r="A22" s="132"/>
      <c r="B22" s="99" t="s">
        <v>56</v>
      </c>
      <c r="C22" s="100" t="s">
        <v>40</v>
      </c>
      <c r="D22" s="101"/>
      <c r="E22" s="101">
        <v>4379</v>
      </c>
      <c r="F22" s="101">
        <v>5221</v>
      </c>
      <c r="G22" s="102" t="s">
        <v>58</v>
      </c>
      <c r="H22" s="103">
        <v>0</v>
      </c>
      <c r="I22" s="104">
        <v>7.2</v>
      </c>
      <c r="J22" s="105">
        <f t="shared" si="3"/>
        <v>7.2</v>
      </c>
    </row>
    <row r="23" spans="1:10" ht="12.95" customHeight="1">
      <c r="A23" s="132"/>
      <c r="B23" s="99" t="s">
        <v>57</v>
      </c>
      <c r="C23" s="100" t="s">
        <v>40</v>
      </c>
      <c r="D23" s="101"/>
      <c r="E23" s="101">
        <v>4344</v>
      </c>
      <c r="F23" s="101">
        <v>5221</v>
      </c>
      <c r="G23" s="102" t="s">
        <v>58</v>
      </c>
      <c r="H23" s="103">
        <v>0</v>
      </c>
      <c r="I23" s="104">
        <v>8.8</v>
      </c>
      <c r="J23" s="105">
        <f t="shared" si="3"/>
        <v>8.8</v>
      </c>
    </row>
    <row r="24" spans="1:10" ht="12.95" customHeight="1">
      <c r="A24" s="132"/>
      <c r="B24" s="99" t="s">
        <v>60</v>
      </c>
      <c r="C24" s="100" t="s">
        <v>40</v>
      </c>
      <c r="D24" s="101"/>
      <c r="E24" s="101">
        <v>4312</v>
      </c>
      <c r="F24" s="101">
        <v>5222</v>
      </c>
      <c r="G24" s="102" t="s">
        <v>61</v>
      </c>
      <c r="H24" s="103">
        <v>0</v>
      </c>
      <c r="I24" s="104">
        <v>3.6</v>
      </c>
      <c r="J24" s="105">
        <f t="shared" si="3"/>
        <v>3.6</v>
      </c>
    </row>
    <row r="25" spans="1:10" ht="12.95" customHeight="1">
      <c r="A25" s="141"/>
      <c r="B25" s="99" t="s">
        <v>59</v>
      </c>
      <c r="C25" s="100" t="s">
        <v>40</v>
      </c>
      <c r="D25" s="101"/>
      <c r="E25" s="101">
        <v>4371</v>
      </c>
      <c r="F25" s="101">
        <v>5222</v>
      </c>
      <c r="G25" s="102" t="s">
        <v>61</v>
      </c>
      <c r="H25" s="103">
        <v>0</v>
      </c>
      <c r="I25" s="104">
        <v>37.2</v>
      </c>
      <c r="J25" s="105">
        <f t="shared" si="3"/>
        <v>37.2</v>
      </c>
    </row>
    <row r="26" spans="1:10" ht="12.95" customHeight="1">
      <c r="A26" s="140" t="s">
        <v>15</v>
      </c>
      <c r="B26" s="42" t="s">
        <v>81</v>
      </c>
      <c r="C26" s="81"/>
      <c r="D26" s="84">
        <v>104113013</v>
      </c>
      <c r="E26" s="84">
        <v>4359</v>
      </c>
      <c r="F26" s="84">
        <v>5151</v>
      </c>
      <c r="G26" s="35" t="s">
        <v>62</v>
      </c>
      <c r="H26" s="86">
        <v>3</v>
      </c>
      <c r="I26" s="82">
        <v>0.5</v>
      </c>
      <c r="J26" s="80">
        <f t="shared" si="3"/>
        <v>3.5</v>
      </c>
    </row>
    <row r="27" spans="1:10" ht="12.95" customHeight="1">
      <c r="A27" s="140"/>
      <c r="B27" s="42" t="s">
        <v>65</v>
      </c>
      <c r="C27" s="81"/>
      <c r="D27" s="84">
        <v>104113013</v>
      </c>
      <c r="E27" s="84">
        <v>4359</v>
      </c>
      <c r="F27" s="84">
        <v>5152</v>
      </c>
      <c r="G27" s="35" t="s">
        <v>62</v>
      </c>
      <c r="H27" s="86">
        <v>12</v>
      </c>
      <c r="I27" s="82">
        <v>9.5</v>
      </c>
      <c r="J27" s="80">
        <f t="shared" si="3"/>
        <v>21.5</v>
      </c>
    </row>
    <row r="28" spans="1:10" ht="12.95" customHeight="1">
      <c r="A28" s="140"/>
      <c r="B28" s="42" t="s">
        <v>66</v>
      </c>
      <c r="C28" s="81"/>
      <c r="D28" s="84">
        <v>104113013</v>
      </c>
      <c r="E28" s="84">
        <v>4359</v>
      </c>
      <c r="F28" s="84">
        <v>5154</v>
      </c>
      <c r="G28" s="35" t="s">
        <v>62</v>
      </c>
      <c r="H28" s="86">
        <v>9</v>
      </c>
      <c r="I28" s="82">
        <v>1.5</v>
      </c>
      <c r="J28" s="80">
        <f t="shared" si="3"/>
        <v>10.5</v>
      </c>
    </row>
    <row r="29" spans="1:10" ht="12.95" customHeight="1">
      <c r="A29" s="140"/>
      <c r="B29" s="42" t="s">
        <v>67</v>
      </c>
      <c r="C29" s="81"/>
      <c r="D29" s="84">
        <v>104113013</v>
      </c>
      <c r="E29" s="84">
        <v>4359</v>
      </c>
      <c r="F29" s="84">
        <v>5157</v>
      </c>
      <c r="G29" s="35" t="s">
        <v>62</v>
      </c>
      <c r="H29" s="86">
        <v>0.5</v>
      </c>
      <c r="I29" s="82">
        <v>0.5</v>
      </c>
      <c r="J29" s="80">
        <f t="shared" si="3"/>
        <v>1</v>
      </c>
    </row>
    <row r="30" spans="1:10" ht="12.95" customHeight="1">
      <c r="A30" s="140"/>
      <c r="B30" s="99" t="s">
        <v>68</v>
      </c>
      <c r="C30" s="100" t="s">
        <v>40</v>
      </c>
      <c r="D30" s="101">
        <v>104513013</v>
      </c>
      <c r="E30" s="101">
        <v>4359</v>
      </c>
      <c r="F30" s="101">
        <v>5424</v>
      </c>
      <c r="G30" s="102" t="s">
        <v>62</v>
      </c>
      <c r="H30" s="103">
        <v>0</v>
      </c>
      <c r="I30" s="104">
        <v>15</v>
      </c>
      <c r="J30" s="105">
        <f t="shared" si="3"/>
        <v>15</v>
      </c>
    </row>
    <row r="31" spans="1:10" ht="12.95" customHeight="1">
      <c r="A31" s="140"/>
      <c r="B31" s="42" t="s">
        <v>69</v>
      </c>
      <c r="C31" s="81"/>
      <c r="D31" s="84">
        <v>104513013</v>
      </c>
      <c r="E31" s="84">
        <v>4359</v>
      </c>
      <c r="F31" s="84">
        <v>5011</v>
      </c>
      <c r="G31" s="35" t="s">
        <v>62</v>
      </c>
      <c r="H31" s="86">
        <v>810</v>
      </c>
      <c r="I31" s="82">
        <v>62</v>
      </c>
      <c r="J31" s="80">
        <f t="shared" si="3"/>
        <v>872</v>
      </c>
    </row>
    <row r="32" spans="1:10" ht="12.95" customHeight="1">
      <c r="A32" s="140"/>
      <c r="B32" s="42" t="s">
        <v>70</v>
      </c>
      <c r="C32" s="81"/>
      <c r="D32" s="84">
        <v>104513013</v>
      </c>
      <c r="E32" s="84">
        <v>4359</v>
      </c>
      <c r="F32" s="84">
        <v>5021</v>
      </c>
      <c r="G32" s="35" t="s">
        <v>62</v>
      </c>
      <c r="H32" s="86">
        <v>107</v>
      </c>
      <c r="I32" s="82">
        <v>-55</v>
      </c>
      <c r="J32" s="80">
        <f t="shared" si="3"/>
        <v>52</v>
      </c>
    </row>
    <row r="33" spans="1:10" ht="12.95" customHeight="1">
      <c r="A33" s="140"/>
      <c r="B33" s="42" t="s">
        <v>71</v>
      </c>
      <c r="C33" s="81"/>
      <c r="D33" s="84">
        <v>104513013</v>
      </c>
      <c r="E33" s="84">
        <v>4359</v>
      </c>
      <c r="F33" s="84">
        <v>5031</v>
      </c>
      <c r="G33" s="35" t="s">
        <v>62</v>
      </c>
      <c r="H33" s="86">
        <v>230</v>
      </c>
      <c r="I33" s="82">
        <v>-1</v>
      </c>
      <c r="J33" s="80">
        <f t="shared" si="3"/>
        <v>229</v>
      </c>
    </row>
    <row r="34" spans="1:10" ht="12.95" customHeight="1">
      <c r="A34" s="140"/>
      <c r="B34" s="42" t="s">
        <v>72</v>
      </c>
      <c r="C34" s="81"/>
      <c r="D34" s="84">
        <v>104513013</v>
      </c>
      <c r="E34" s="84">
        <v>4359</v>
      </c>
      <c r="F34" s="84">
        <v>5032</v>
      </c>
      <c r="G34" s="35" t="s">
        <v>62</v>
      </c>
      <c r="H34" s="86">
        <v>85</v>
      </c>
      <c r="I34" s="82">
        <v>-1</v>
      </c>
      <c r="J34" s="80">
        <f t="shared" si="3"/>
        <v>84</v>
      </c>
    </row>
    <row r="35" spans="1:10" ht="12.95" customHeight="1">
      <c r="A35" s="140"/>
      <c r="B35" s="42" t="s">
        <v>73</v>
      </c>
      <c r="C35" s="81"/>
      <c r="D35" s="84">
        <v>104113013</v>
      </c>
      <c r="E35" s="84">
        <v>4359</v>
      </c>
      <c r="F35" s="84">
        <v>5173</v>
      </c>
      <c r="G35" s="35" t="s">
        <v>62</v>
      </c>
      <c r="H35" s="86">
        <v>5</v>
      </c>
      <c r="I35" s="82">
        <v>5</v>
      </c>
      <c r="J35" s="80">
        <f t="shared" si="3"/>
        <v>10</v>
      </c>
    </row>
    <row r="36" spans="1:10" ht="12.95" customHeight="1">
      <c r="A36" s="140"/>
      <c r="B36" s="42" t="s">
        <v>80</v>
      </c>
      <c r="C36" s="81"/>
      <c r="D36" s="84">
        <v>104113013</v>
      </c>
      <c r="E36" s="84">
        <v>4359</v>
      </c>
      <c r="F36" s="84">
        <v>5162</v>
      </c>
      <c r="G36" s="35" t="s">
        <v>62</v>
      </c>
      <c r="H36" s="86">
        <v>5</v>
      </c>
      <c r="I36" s="82">
        <v>1</v>
      </c>
      <c r="J36" s="80">
        <f t="shared" si="3"/>
        <v>6</v>
      </c>
    </row>
    <row r="37" spans="1:10" ht="12.95" customHeight="1">
      <c r="A37" s="140"/>
      <c r="B37" s="42" t="s">
        <v>74</v>
      </c>
      <c r="C37" s="81"/>
      <c r="D37" s="84">
        <v>104113013</v>
      </c>
      <c r="E37" s="84">
        <v>4359</v>
      </c>
      <c r="F37" s="84">
        <v>5167</v>
      </c>
      <c r="G37" s="35" t="s">
        <v>62</v>
      </c>
      <c r="H37" s="86">
        <v>7.5</v>
      </c>
      <c r="I37" s="82">
        <v>-7.5</v>
      </c>
      <c r="J37" s="80">
        <f t="shared" si="3"/>
        <v>0</v>
      </c>
    </row>
    <row r="38" spans="1:10" ht="12.95" customHeight="1">
      <c r="A38" s="140"/>
      <c r="B38" s="99" t="s">
        <v>75</v>
      </c>
      <c r="C38" s="100" t="s">
        <v>40</v>
      </c>
      <c r="D38" s="101">
        <v>104113013</v>
      </c>
      <c r="E38" s="101">
        <v>4359</v>
      </c>
      <c r="F38" s="101">
        <v>5139</v>
      </c>
      <c r="G38" s="102" t="s">
        <v>62</v>
      </c>
      <c r="H38" s="103">
        <v>0</v>
      </c>
      <c r="I38" s="104">
        <v>4</v>
      </c>
      <c r="J38" s="105">
        <f t="shared" si="3"/>
        <v>4</v>
      </c>
    </row>
    <row r="39" spans="1:10" ht="12.95" customHeight="1">
      <c r="A39" s="140"/>
      <c r="B39" s="42" t="s">
        <v>76</v>
      </c>
      <c r="C39" s="81"/>
      <c r="D39" s="84">
        <v>104113013</v>
      </c>
      <c r="E39" s="84">
        <v>4359</v>
      </c>
      <c r="F39" s="84">
        <v>5175</v>
      </c>
      <c r="G39" s="35" t="s">
        <v>62</v>
      </c>
      <c r="H39" s="86">
        <v>5</v>
      </c>
      <c r="I39" s="82">
        <v>-1</v>
      </c>
      <c r="J39" s="80">
        <f t="shared" si="3"/>
        <v>4</v>
      </c>
    </row>
    <row r="40" spans="1:10" ht="12.95" customHeight="1">
      <c r="A40" s="96" t="s">
        <v>37</v>
      </c>
      <c r="B40" s="42" t="s">
        <v>115</v>
      </c>
      <c r="C40" s="81"/>
      <c r="D40" s="84"/>
      <c r="E40" s="84">
        <v>2295</v>
      </c>
      <c r="F40" s="84">
        <v>5213</v>
      </c>
      <c r="G40" s="35"/>
      <c r="H40" s="86">
        <v>23754</v>
      </c>
      <c r="I40" s="82">
        <v>-280</v>
      </c>
      <c r="J40" s="80">
        <f t="shared" si="3"/>
        <v>23474</v>
      </c>
    </row>
    <row r="41" spans="1:10" ht="12.95" customHeight="1">
      <c r="A41" s="108" t="s">
        <v>38</v>
      </c>
      <c r="B41" s="42" t="s">
        <v>83</v>
      </c>
      <c r="C41" s="81"/>
      <c r="D41" s="84"/>
      <c r="E41" s="84">
        <v>3613</v>
      </c>
      <c r="F41" s="84">
        <v>5171</v>
      </c>
      <c r="G41" s="35" t="s">
        <v>82</v>
      </c>
      <c r="H41" s="86">
        <v>34</v>
      </c>
      <c r="I41" s="82">
        <v>80</v>
      </c>
      <c r="J41" s="80">
        <f t="shared" si="3"/>
        <v>114</v>
      </c>
    </row>
    <row r="42" spans="1:10" ht="12.95" customHeight="1">
      <c r="A42" s="131" t="s">
        <v>39</v>
      </c>
      <c r="B42" s="42" t="s">
        <v>95</v>
      </c>
      <c r="C42" s="81"/>
      <c r="D42" s="84"/>
      <c r="E42" s="84">
        <v>3399</v>
      </c>
      <c r="F42" s="84">
        <v>5222</v>
      </c>
      <c r="G42" s="35" t="s">
        <v>96</v>
      </c>
      <c r="H42" s="86">
        <v>80</v>
      </c>
      <c r="I42" s="82">
        <v>-32.3</v>
      </c>
      <c r="J42" s="80">
        <f t="shared" si="3"/>
        <v>47.7</v>
      </c>
    </row>
    <row r="43" spans="1:10" ht="12.95" customHeight="1">
      <c r="A43" s="132"/>
      <c r="B43" s="42" t="s">
        <v>99</v>
      </c>
      <c r="C43" s="81"/>
      <c r="D43" s="84"/>
      <c r="E43" s="84">
        <v>3392</v>
      </c>
      <c r="F43" s="84">
        <v>5222</v>
      </c>
      <c r="G43" s="35" t="s">
        <v>97</v>
      </c>
      <c r="H43" s="86">
        <v>17.7</v>
      </c>
      <c r="I43" s="82">
        <v>32.3</v>
      </c>
      <c r="J43" s="80">
        <f t="shared" si="3"/>
        <v>50</v>
      </c>
    </row>
    <row r="44" spans="1:10" ht="12.95" customHeight="1">
      <c r="A44" s="132"/>
      <c r="B44" s="42" t="s">
        <v>95</v>
      </c>
      <c r="C44" s="81"/>
      <c r="D44" s="84"/>
      <c r="E44" s="84">
        <v>3399</v>
      </c>
      <c r="F44" s="84">
        <v>5222</v>
      </c>
      <c r="G44" s="35" t="s">
        <v>96</v>
      </c>
      <c r="H44" s="86">
        <v>47.7</v>
      </c>
      <c r="I44" s="82">
        <v>-39</v>
      </c>
      <c r="J44" s="80">
        <f t="shared" si="3"/>
        <v>8.700000000000003</v>
      </c>
    </row>
    <row r="45" spans="1:10" ht="12.95" customHeight="1">
      <c r="A45" s="132"/>
      <c r="B45" s="42" t="s">
        <v>113</v>
      </c>
      <c r="C45" s="81"/>
      <c r="D45" s="84"/>
      <c r="E45" s="84">
        <v>5512</v>
      </c>
      <c r="F45" s="84">
        <v>5222</v>
      </c>
      <c r="G45" s="35" t="s">
        <v>98</v>
      </c>
      <c r="H45" s="86">
        <v>47.4</v>
      </c>
      <c r="I45" s="82">
        <v>39</v>
      </c>
      <c r="J45" s="80">
        <f t="shared" si="3"/>
        <v>86.4</v>
      </c>
    </row>
    <row r="46" spans="1:10" ht="12.95" customHeight="1">
      <c r="A46" s="132"/>
      <c r="B46" s="42" t="s">
        <v>100</v>
      </c>
      <c r="C46" s="81"/>
      <c r="D46" s="84"/>
      <c r="E46" s="84">
        <v>6112</v>
      </c>
      <c r="F46" s="84">
        <v>5901</v>
      </c>
      <c r="G46" s="35" t="s">
        <v>101</v>
      </c>
      <c r="H46" s="86">
        <v>84</v>
      </c>
      <c r="I46" s="82">
        <v>-5</v>
      </c>
      <c r="J46" s="80">
        <f t="shared" si="3"/>
        <v>79</v>
      </c>
    </row>
    <row r="47" spans="1:10" ht="12.95" customHeight="1">
      <c r="A47" s="132"/>
      <c r="B47" s="42" t="s">
        <v>112</v>
      </c>
      <c r="C47" s="81"/>
      <c r="D47" s="84"/>
      <c r="E47" s="84">
        <v>5512</v>
      </c>
      <c r="F47" s="84">
        <v>5222</v>
      </c>
      <c r="G47" s="35" t="s">
        <v>98</v>
      </c>
      <c r="H47" s="86">
        <v>86.4</v>
      </c>
      <c r="I47" s="82">
        <v>5</v>
      </c>
      <c r="J47" s="80">
        <f t="shared" si="3"/>
        <v>91.4</v>
      </c>
    </row>
    <row r="48" spans="1:10" ht="12.95" customHeight="1">
      <c r="A48" s="132"/>
      <c r="B48" s="42" t="s">
        <v>106</v>
      </c>
      <c r="C48" s="81"/>
      <c r="D48" s="84"/>
      <c r="E48" s="84">
        <v>3419</v>
      </c>
      <c r="F48" s="84">
        <v>5492</v>
      </c>
      <c r="G48" s="35" t="s">
        <v>102</v>
      </c>
      <c r="H48" s="86">
        <v>100</v>
      </c>
      <c r="I48" s="82">
        <v>-100</v>
      </c>
      <c r="J48" s="80">
        <f t="shared" si="3"/>
        <v>0</v>
      </c>
    </row>
    <row r="49" spans="1:10" ht="12.95" customHeight="1">
      <c r="A49" s="132"/>
      <c r="B49" s="42" t="s">
        <v>103</v>
      </c>
      <c r="C49" s="81"/>
      <c r="D49" s="84"/>
      <c r="E49" s="84">
        <v>3419</v>
      </c>
      <c r="F49" s="84">
        <v>5492</v>
      </c>
      <c r="G49" s="35"/>
      <c r="H49" s="86">
        <v>72.5</v>
      </c>
      <c r="I49" s="82">
        <v>74</v>
      </c>
      <c r="J49" s="80">
        <f t="shared" si="3"/>
        <v>146.5</v>
      </c>
    </row>
    <row r="50" spans="1:10" ht="12.95" customHeight="1">
      <c r="A50" s="132"/>
      <c r="B50" s="99" t="s">
        <v>104</v>
      </c>
      <c r="C50" s="100" t="s">
        <v>40</v>
      </c>
      <c r="D50" s="101"/>
      <c r="E50" s="101">
        <v>3809</v>
      </c>
      <c r="F50" s="101">
        <v>5492</v>
      </c>
      <c r="G50" s="102"/>
      <c r="H50" s="103">
        <v>0</v>
      </c>
      <c r="I50" s="104">
        <v>8</v>
      </c>
      <c r="J50" s="105">
        <f t="shared" si="3"/>
        <v>8</v>
      </c>
    </row>
    <row r="51" spans="1:10" ht="12.95" customHeight="1">
      <c r="A51" s="132"/>
      <c r="B51" s="110" t="s">
        <v>105</v>
      </c>
      <c r="C51" s="100" t="s">
        <v>40</v>
      </c>
      <c r="D51" s="101"/>
      <c r="E51" s="101">
        <v>3312</v>
      </c>
      <c r="F51" s="101">
        <v>5492</v>
      </c>
      <c r="G51" s="102"/>
      <c r="H51" s="103">
        <v>0</v>
      </c>
      <c r="I51" s="104">
        <v>18</v>
      </c>
      <c r="J51" s="105">
        <f t="shared" si="3"/>
        <v>18</v>
      </c>
    </row>
    <row r="52" spans="1:10" ht="12.95" customHeight="1">
      <c r="A52" s="132"/>
      <c r="B52" s="42" t="s">
        <v>114</v>
      </c>
      <c r="C52" s="81"/>
      <c r="D52" s="84">
        <v>103533063</v>
      </c>
      <c r="E52" s="84">
        <v>3113</v>
      </c>
      <c r="F52" s="84">
        <v>5169</v>
      </c>
      <c r="G52" s="35" t="s">
        <v>109</v>
      </c>
      <c r="H52" s="86">
        <v>575.4</v>
      </c>
      <c r="I52" s="82">
        <v>-8</v>
      </c>
      <c r="J52" s="80">
        <f t="shared" si="3"/>
        <v>567.4</v>
      </c>
    </row>
    <row r="53" spans="1:10" ht="12.95" customHeight="1">
      <c r="A53" s="141"/>
      <c r="B53" s="42" t="s">
        <v>110</v>
      </c>
      <c r="C53" s="81" t="s">
        <v>40</v>
      </c>
      <c r="D53" s="84">
        <v>103533063</v>
      </c>
      <c r="E53" s="84">
        <v>3113</v>
      </c>
      <c r="F53" s="84">
        <v>5021</v>
      </c>
      <c r="G53" s="35" t="s">
        <v>109</v>
      </c>
      <c r="H53" s="86">
        <v>262</v>
      </c>
      <c r="I53" s="82">
        <v>8</v>
      </c>
      <c r="J53" s="80">
        <f t="shared" si="3"/>
        <v>270</v>
      </c>
    </row>
    <row r="54" spans="1:10" ht="12.95" customHeight="1">
      <c r="A54" s="14"/>
      <c r="B54" s="18"/>
      <c r="C54" s="19"/>
      <c r="D54" s="19"/>
      <c r="E54" s="145" t="s">
        <v>21</v>
      </c>
      <c r="F54" s="146"/>
      <c r="G54" s="147"/>
      <c r="H54" s="23">
        <f>SUM(H14:H53)</f>
        <v>32461.200000000004</v>
      </c>
      <c r="I54" s="23">
        <f>SUM(I14:I53)</f>
        <v>-166.5</v>
      </c>
      <c r="J54" s="23">
        <f>SUM(J14:J53)</f>
        <v>32294.700000000008</v>
      </c>
    </row>
    <row r="55" spans="1:10" ht="12.95" customHeight="1">
      <c r="A55" s="34" t="s">
        <v>22</v>
      </c>
      <c r="B55" s="18"/>
      <c r="C55" s="19"/>
      <c r="D55" s="19"/>
      <c r="E55" s="20"/>
      <c r="F55" s="18"/>
      <c r="G55" s="18"/>
      <c r="H55" s="21"/>
      <c r="I55" s="21"/>
      <c r="J55" s="24"/>
    </row>
    <row r="56" spans="1:10" ht="12.95" customHeight="1">
      <c r="A56" s="95" t="s">
        <v>13</v>
      </c>
      <c r="B56" s="42" t="s">
        <v>117</v>
      </c>
      <c r="C56" s="81"/>
      <c r="D56" s="84"/>
      <c r="E56" s="84">
        <v>6171</v>
      </c>
      <c r="F56" s="84">
        <v>6111</v>
      </c>
      <c r="G56" s="35"/>
      <c r="H56" s="86">
        <v>280</v>
      </c>
      <c r="I56" s="82">
        <v>200</v>
      </c>
      <c r="J56" s="40">
        <f>H56+I56</f>
        <v>480</v>
      </c>
    </row>
    <row r="57" spans="1:10" ht="12.95" customHeight="1">
      <c r="A57" s="142" t="s">
        <v>14</v>
      </c>
      <c r="B57" s="42" t="s">
        <v>88</v>
      </c>
      <c r="C57" s="109"/>
      <c r="D57" s="109"/>
      <c r="E57" s="91">
        <v>3412</v>
      </c>
      <c r="F57" s="91">
        <v>6121</v>
      </c>
      <c r="G57" s="35">
        <v>2181</v>
      </c>
      <c r="H57" s="86">
        <v>100</v>
      </c>
      <c r="I57" s="82">
        <v>-89</v>
      </c>
      <c r="J57" s="40">
        <f aca="true" t="shared" si="4" ref="J57:J65">H57+I57</f>
        <v>11</v>
      </c>
    </row>
    <row r="58" spans="1:10" ht="12.95" customHeight="1">
      <c r="A58" s="143"/>
      <c r="B58" s="42" t="s">
        <v>89</v>
      </c>
      <c r="C58" s="81"/>
      <c r="D58" s="84"/>
      <c r="E58" s="84">
        <v>4350</v>
      </c>
      <c r="F58" s="84">
        <v>6121</v>
      </c>
      <c r="G58" s="35" t="s">
        <v>85</v>
      </c>
      <c r="H58" s="86">
        <v>1262</v>
      </c>
      <c r="I58" s="82">
        <v>72.5</v>
      </c>
      <c r="J58" s="40">
        <f t="shared" si="4"/>
        <v>1334.5</v>
      </c>
    </row>
    <row r="59" spans="1:10" ht="12.95" customHeight="1">
      <c r="A59" s="143"/>
      <c r="B59" s="42" t="s">
        <v>118</v>
      </c>
      <c r="C59" s="81"/>
      <c r="D59" s="84"/>
      <c r="E59" s="84">
        <v>2219</v>
      </c>
      <c r="F59" s="84">
        <v>6121</v>
      </c>
      <c r="G59" s="35" t="s">
        <v>86</v>
      </c>
      <c r="H59" s="86">
        <v>800</v>
      </c>
      <c r="I59" s="82">
        <v>12</v>
      </c>
      <c r="J59" s="40">
        <f t="shared" si="4"/>
        <v>812</v>
      </c>
    </row>
    <row r="60" spans="1:10" ht="12.95" customHeight="1">
      <c r="A60" s="143"/>
      <c r="B60" s="42" t="s">
        <v>108</v>
      </c>
      <c r="C60" s="81"/>
      <c r="D60" s="84"/>
      <c r="E60" s="84">
        <v>4350</v>
      </c>
      <c r="F60" s="84">
        <v>6121</v>
      </c>
      <c r="G60" s="35" t="s">
        <v>87</v>
      </c>
      <c r="H60" s="86">
        <v>96</v>
      </c>
      <c r="I60" s="82">
        <v>4.5</v>
      </c>
      <c r="J60" s="40">
        <f t="shared" si="4"/>
        <v>100.5</v>
      </c>
    </row>
    <row r="61" spans="1:10" ht="12.95" customHeight="1">
      <c r="A61" s="143"/>
      <c r="B61" s="89" t="s">
        <v>107</v>
      </c>
      <c r="C61" s="90"/>
      <c r="D61" s="91"/>
      <c r="E61" s="91">
        <v>3421</v>
      </c>
      <c r="F61" s="91">
        <v>6121</v>
      </c>
      <c r="G61" s="92" t="s">
        <v>91</v>
      </c>
      <c r="H61" s="93">
        <v>5765</v>
      </c>
      <c r="I61" s="94">
        <v>-300</v>
      </c>
      <c r="J61" s="40">
        <f t="shared" si="4"/>
        <v>5465</v>
      </c>
    </row>
    <row r="62" spans="1:10" ht="12.95" customHeight="1">
      <c r="A62" s="143"/>
      <c r="B62" s="89" t="s">
        <v>90</v>
      </c>
      <c r="C62" s="90"/>
      <c r="D62" s="91"/>
      <c r="E62" s="91">
        <v>3421</v>
      </c>
      <c r="F62" s="91">
        <v>6122</v>
      </c>
      <c r="G62" s="92" t="s">
        <v>91</v>
      </c>
      <c r="H62" s="93">
        <v>115</v>
      </c>
      <c r="I62" s="94">
        <v>300</v>
      </c>
      <c r="J62" s="40">
        <f t="shared" si="4"/>
        <v>415</v>
      </c>
    </row>
    <row r="63" spans="1:10" ht="12.95" customHeight="1">
      <c r="A63" s="143"/>
      <c r="B63" s="89" t="s">
        <v>92</v>
      </c>
      <c r="C63" s="90"/>
      <c r="D63" s="91"/>
      <c r="E63" s="91">
        <v>2219</v>
      </c>
      <c r="F63" s="91">
        <v>6121</v>
      </c>
      <c r="G63" s="92" t="s">
        <v>93</v>
      </c>
      <c r="H63" s="93">
        <v>200</v>
      </c>
      <c r="I63" s="94">
        <v>-102.8</v>
      </c>
      <c r="J63" s="40">
        <f t="shared" si="4"/>
        <v>97.2</v>
      </c>
    </row>
    <row r="64" spans="1:10" ht="12.95" customHeight="1">
      <c r="A64" s="143"/>
      <c r="B64" s="89" t="s">
        <v>116</v>
      </c>
      <c r="C64" s="90"/>
      <c r="D64" s="91"/>
      <c r="E64" s="91">
        <v>3326</v>
      </c>
      <c r="F64" s="91">
        <v>6121</v>
      </c>
      <c r="G64" s="92" t="s">
        <v>94</v>
      </c>
      <c r="H64" s="93">
        <v>100</v>
      </c>
      <c r="I64" s="94">
        <v>-24.7</v>
      </c>
      <c r="J64" s="40">
        <f t="shared" si="4"/>
        <v>75.3</v>
      </c>
    </row>
    <row r="65" spans="1:10" ht="12.95" customHeight="1">
      <c r="A65" s="144"/>
      <c r="B65" s="110" t="s">
        <v>142</v>
      </c>
      <c r="C65" s="111" t="s">
        <v>40</v>
      </c>
      <c r="D65" s="112"/>
      <c r="E65" s="112">
        <v>3326</v>
      </c>
      <c r="F65" s="112">
        <v>6127</v>
      </c>
      <c r="G65" s="113" t="s">
        <v>94</v>
      </c>
      <c r="H65" s="114">
        <v>0</v>
      </c>
      <c r="I65" s="115">
        <v>127.5</v>
      </c>
      <c r="J65" s="116">
        <f t="shared" si="4"/>
        <v>127.5</v>
      </c>
    </row>
    <row r="66" spans="1:10" ht="12.95" customHeight="1">
      <c r="A66" s="51"/>
      <c r="B66" s="52"/>
      <c r="C66" s="53"/>
      <c r="D66" s="53"/>
      <c r="E66" s="148" t="s">
        <v>23</v>
      </c>
      <c r="F66" s="148"/>
      <c r="G66" s="148"/>
      <c r="H66" s="43">
        <f>SUM(H56:H65)</f>
        <v>8718</v>
      </c>
      <c r="I66" s="43">
        <f aca="true" t="shared" si="5" ref="I66:J66">SUM(I56:I65)</f>
        <v>200</v>
      </c>
      <c r="J66" s="43">
        <f t="shared" si="5"/>
        <v>8918</v>
      </c>
    </row>
    <row r="67" spans="1:10" ht="12.95" customHeight="1">
      <c r="A67" s="44" t="s">
        <v>33</v>
      </c>
      <c r="B67" s="45"/>
      <c r="C67" s="46"/>
      <c r="D67" s="46"/>
      <c r="E67" s="47"/>
      <c r="F67" s="47"/>
      <c r="G67" s="47"/>
      <c r="H67" s="48"/>
      <c r="I67" s="49"/>
      <c r="J67" s="50"/>
    </row>
    <row r="68" spans="1:10" ht="12.95" customHeight="1">
      <c r="A68" s="87" t="s">
        <v>13</v>
      </c>
      <c r="B68" s="42"/>
      <c r="C68" s="39"/>
      <c r="D68" s="87"/>
      <c r="E68" s="54"/>
      <c r="F68" s="35"/>
      <c r="G68" s="35"/>
      <c r="H68" s="38">
        <v>0</v>
      </c>
      <c r="I68" s="41">
        <v>0</v>
      </c>
      <c r="J68" s="38">
        <f>H68+I68</f>
        <v>0</v>
      </c>
    </row>
    <row r="69" spans="1:10" ht="12.95" customHeight="1">
      <c r="A69" s="16"/>
      <c r="B69" s="15"/>
      <c r="C69" s="16"/>
      <c r="D69" s="16"/>
      <c r="E69" s="149" t="s">
        <v>34</v>
      </c>
      <c r="F69" s="150"/>
      <c r="G69" s="151"/>
      <c r="H69" s="55">
        <f>SUM(H68:H68)</f>
        <v>0</v>
      </c>
      <c r="I69" s="56">
        <f>SUM(I68:I68)</f>
        <v>0</v>
      </c>
      <c r="J69" s="55">
        <f>SUM(J68:J68)</f>
        <v>0</v>
      </c>
    </row>
    <row r="70" spans="1:10" ht="12.95" customHeight="1">
      <c r="A70" s="16"/>
      <c r="B70" s="15"/>
      <c r="C70" s="16"/>
      <c r="D70" s="16"/>
      <c r="E70" s="25"/>
      <c r="F70" s="25"/>
      <c r="G70" s="26"/>
      <c r="H70" s="30"/>
      <c r="I70" s="31"/>
      <c r="J70" s="32"/>
    </row>
    <row r="71" spans="1:10" ht="12.95" customHeight="1">
      <c r="A71" s="2"/>
      <c r="B71" s="27" t="s">
        <v>32</v>
      </c>
      <c r="C71" s="19"/>
      <c r="D71" s="19"/>
      <c r="E71" s="152" t="s">
        <v>16</v>
      </c>
      <c r="F71" s="153"/>
      <c r="G71" s="153"/>
      <c r="H71" s="154"/>
      <c r="I71" s="37">
        <f>I9</f>
        <v>33.5</v>
      </c>
      <c r="J71" s="57"/>
    </row>
    <row r="72" spans="1:10" ht="12.95" customHeight="1">
      <c r="A72" s="2"/>
      <c r="B72" s="18"/>
      <c r="C72" s="19"/>
      <c r="D72" s="19"/>
      <c r="E72" s="152" t="s">
        <v>24</v>
      </c>
      <c r="F72" s="153"/>
      <c r="G72" s="153"/>
      <c r="H72" s="154"/>
      <c r="I72" s="37">
        <f>I54+I10</f>
        <v>-166.5</v>
      </c>
      <c r="J72" s="58"/>
    </row>
    <row r="73" spans="1:10" ht="12.95" customHeight="1">
      <c r="A73" s="2"/>
      <c r="B73" s="18"/>
      <c r="C73" s="19"/>
      <c r="D73" s="19"/>
      <c r="E73" s="152" t="s">
        <v>25</v>
      </c>
      <c r="F73" s="153"/>
      <c r="G73" s="153"/>
      <c r="H73" s="154"/>
      <c r="I73" s="37">
        <f>I66+I11</f>
        <v>200</v>
      </c>
      <c r="J73" s="59"/>
    </row>
    <row r="74" spans="1:10" ht="12.95" customHeight="1">
      <c r="A74" s="2"/>
      <c r="B74" s="18"/>
      <c r="C74" s="19"/>
      <c r="D74" s="19"/>
      <c r="E74" s="152" t="s">
        <v>26</v>
      </c>
      <c r="F74" s="153"/>
      <c r="G74" s="153"/>
      <c r="H74" s="154"/>
      <c r="I74" s="37">
        <f>I72+I73</f>
        <v>33.5</v>
      </c>
      <c r="J74" s="59"/>
    </row>
    <row r="75" spans="1:10" ht="12.95" customHeight="1">
      <c r="A75" s="2"/>
      <c r="B75" s="18"/>
      <c r="C75" s="19"/>
      <c r="D75" s="19"/>
      <c r="E75" s="137" t="s">
        <v>27</v>
      </c>
      <c r="F75" s="138"/>
      <c r="G75" s="138"/>
      <c r="H75" s="139"/>
      <c r="I75" s="37">
        <f>I71-I74</f>
        <v>0</v>
      </c>
      <c r="J75" s="59"/>
    </row>
    <row r="76" spans="1:10" ht="12.95" customHeight="1">
      <c r="A76" s="2"/>
      <c r="B76" s="18"/>
      <c r="C76" s="19"/>
      <c r="D76" s="19"/>
      <c r="E76" s="137" t="s">
        <v>28</v>
      </c>
      <c r="F76" s="138"/>
      <c r="G76" s="138"/>
      <c r="H76" s="139"/>
      <c r="I76" s="37">
        <f>I69</f>
        <v>0</v>
      </c>
      <c r="J76" s="59"/>
    </row>
    <row r="77" spans="1:10" ht="12.95" customHeight="1">
      <c r="A77" s="2"/>
      <c r="B77" s="2"/>
      <c r="C77" s="28"/>
      <c r="D77" s="28"/>
      <c r="E77" s="60"/>
      <c r="F77" s="61"/>
      <c r="G77" s="62"/>
      <c r="H77" s="63">
        <v>44692</v>
      </c>
      <c r="I77" s="61"/>
      <c r="J77" s="64">
        <v>44706</v>
      </c>
    </row>
    <row r="78" spans="1:10" ht="12.95" customHeight="1">
      <c r="A78" s="2"/>
      <c r="B78" s="27" t="s">
        <v>36</v>
      </c>
      <c r="C78" s="19"/>
      <c r="D78" s="19"/>
      <c r="E78" s="65" t="s">
        <v>29</v>
      </c>
      <c r="F78" s="66"/>
      <c r="G78" s="67"/>
      <c r="H78" s="68">
        <v>487112.32</v>
      </c>
      <c r="I78" s="37">
        <f>I71</f>
        <v>33.5</v>
      </c>
      <c r="J78" s="37">
        <f>H78+I78</f>
        <v>487145.82</v>
      </c>
    </row>
    <row r="79" spans="1:10" ht="12.95" customHeight="1">
      <c r="A79" s="2"/>
      <c r="B79" s="18"/>
      <c r="C79" s="19"/>
      <c r="D79" s="19"/>
      <c r="E79" s="69" t="s">
        <v>24</v>
      </c>
      <c r="F79" s="70"/>
      <c r="G79" s="71"/>
      <c r="H79" s="72">
        <v>398437.67</v>
      </c>
      <c r="I79" s="37">
        <f>I54+I10</f>
        <v>-166.5</v>
      </c>
      <c r="J79" s="36">
        <f>H79+I79</f>
        <v>398271.17</v>
      </c>
    </row>
    <row r="80" spans="1:10" ht="12.95" customHeight="1">
      <c r="A80" s="2"/>
      <c r="B80" s="18"/>
      <c r="C80" s="19"/>
      <c r="D80" s="19"/>
      <c r="E80" s="58" t="s">
        <v>25</v>
      </c>
      <c r="F80" s="62"/>
      <c r="G80" s="73"/>
      <c r="H80" s="72">
        <v>101324.1</v>
      </c>
      <c r="I80" s="37">
        <f>I66+I11</f>
        <v>200</v>
      </c>
      <c r="J80" s="36">
        <f>H80+I80</f>
        <v>101524.1</v>
      </c>
    </row>
    <row r="81" spans="1:10" ht="12.95" customHeight="1">
      <c r="A81" s="2"/>
      <c r="C81" s="28"/>
      <c r="D81" s="28"/>
      <c r="E81" s="74" t="s">
        <v>30</v>
      </c>
      <c r="F81" s="70"/>
      <c r="G81" s="71"/>
      <c r="H81" s="37">
        <f>H79+H80</f>
        <v>499761.77</v>
      </c>
      <c r="I81" s="37">
        <f>SUM(I79:I80)</f>
        <v>33.5</v>
      </c>
      <c r="J81" s="37">
        <f>SUM(J79:J80)</f>
        <v>499795.27</v>
      </c>
    </row>
    <row r="82" spans="1:10" ht="12.95" customHeight="1">
      <c r="A82" s="2"/>
      <c r="B82" s="2"/>
      <c r="C82" s="28"/>
      <c r="D82" s="28"/>
      <c r="E82" s="58" t="s">
        <v>19</v>
      </c>
      <c r="F82" s="62"/>
      <c r="G82" s="73"/>
      <c r="H82" s="36">
        <f>H78-H81</f>
        <v>-12649.450000000012</v>
      </c>
      <c r="I82" s="37">
        <f>I78-I81</f>
        <v>0</v>
      </c>
      <c r="J82" s="36">
        <f>J78-J81</f>
        <v>-12649.450000000012</v>
      </c>
    </row>
    <row r="83" spans="1:10" ht="12.95" customHeight="1">
      <c r="A83" s="2"/>
      <c r="B83" s="29" t="s">
        <v>44</v>
      </c>
      <c r="C83" s="28"/>
      <c r="D83" s="28"/>
      <c r="E83" s="74" t="s">
        <v>31</v>
      </c>
      <c r="F83" s="70"/>
      <c r="G83" s="71"/>
      <c r="H83" s="75">
        <v>0</v>
      </c>
      <c r="I83" s="37">
        <f>I76</f>
        <v>0</v>
      </c>
      <c r="J83" s="37">
        <f>H83+I83</f>
        <v>0</v>
      </c>
    </row>
    <row r="84" spans="5:10" ht="12.95" customHeight="1">
      <c r="E84" s="79"/>
      <c r="F84" s="79"/>
      <c r="G84" s="79"/>
      <c r="H84" s="79"/>
      <c r="I84" s="79"/>
      <c r="J84" s="79"/>
    </row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</sheetData>
  <mergeCells count="22">
    <mergeCell ref="E75:H75"/>
    <mergeCell ref="A26:A39"/>
    <mergeCell ref="A18:A25"/>
    <mergeCell ref="A57:A65"/>
    <mergeCell ref="E76:H76"/>
    <mergeCell ref="E54:G54"/>
    <mergeCell ref="E66:G66"/>
    <mergeCell ref="E69:G69"/>
    <mergeCell ref="E71:H71"/>
    <mergeCell ref="E72:H72"/>
    <mergeCell ref="E73:H73"/>
    <mergeCell ref="E74:H74"/>
    <mergeCell ref="A42:A53"/>
    <mergeCell ref="E11:G11"/>
    <mergeCell ref="E12:G12"/>
    <mergeCell ref="A14:A17"/>
    <mergeCell ref="E9:G9"/>
    <mergeCell ref="B2:B3"/>
    <mergeCell ref="E2:E3"/>
    <mergeCell ref="F2:F3"/>
    <mergeCell ref="G2:G3"/>
    <mergeCell ref="E10:G10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9:D1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79">
    <cfRule type="expression" priority="13" dxfId="2" stopIfTrue="1">
      <formula>$J79="Z"</formula>
    </cfRule>
    <cfRule type="expression" priority="14" dxfId="1" stopIfTrue="1">
      <formula>$J79="T"</formula>
    </cfRule>
    <cfRule type="expression" priority="15" dxfId="0" stopIfTrue="1">
      <formula>$J79="Y"</formula>
    </cfRule>
  </conditionalFormatting>
  <conditionalFormatting sqref="H80">
    <cfRule type="expression" priority="10" dxfId="2" stopIfTrue="1">
      <formula>$J80="Z"</formula>
    </cfRule>
    <cfRule type="expression" priority="11" dxfId="1" stopIfTrue="1">
      <formula>$J80="T"</formula>
    </cfRule>
    <cfRule type="expression" priority="12" dxfId="0" stopIfTrue="1">
      <formula>$J80="Y"</formula>
    </cfRule>
  </conditionalFormatting>
  <conditionalFormatting sqref="H78">
    <cfRule type="expression" priority="7" dxfId="2" stopIfTrue="1">
      <formula>$J78="Z"</formula>
    </cfRule>
    <cfRule type="expression" priority="8" dxfId="1" stopIfTrue="1">
      <formula>$J78="T"</formula>
    </cfRule>
    <cfRule type="expression" priority="9" dxfId="0" stopIfTrue="1">
      <formula>$J78="Y"</formula>
    </cfRule>
  </conditionalFormatting>
  <conditionalFormatting sqref="H79">
    <cfRule type="expression" priority="4" dxfId="2" stopIfTrue="1">
      <formula>$J79="Z"</formula>
    </cfRule>
    <cfRule type="expression" priority="5" dxfId="1" stopIfTrue="1">
      <formula>$J79="T"</formula>
    </cfRule>
    <cfRule type="expression" priority="6" dxfId="0" stopIfTrue="1">
      <formula>$J79="Y"</formula>
    </cfRule>
  </conditionalFormatting>
  <conditionalFormatting sqref="H80">
    <cfRule type="expression" priority="1" dxfId="2" stopIfTrue="1">
      <formula>$J80="Z"</formula>
    </cfRule>
    <cfRule type="expression" priority="2" dxfId="1" stopIfTrue="1">
      <formula>$J80="T"</formula>
    </cfRule>
    <cfRule type="expression" priority="3" dxfId="0" stopIfTrue="1">
      <formula>$J80="Y"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 topLeftCell="A1">
      <selection activeCell="B27" sqref="B27:J27"/>
    </sheetView>
  </sheetViews>
  <sheetFormatPr defaultColWidth="9.140625" defaultRowHeight="15"/>
  <cols>
    <col min="1" max="1" width="4.00390625" style="78" customWidth="1"/>
    <col min="2" max="2" width="72.7109375" style="78" customWidth="1"/>
    <col min="3" max="3" width="4.140625" style="78" customWidth="1"/>
    <col min="4" max="4" width="10.57421875" style="78" customWidth="1"/>
    <col min="5" max="6" width="7.28125" style="78" customWidth="1"/>
    <col min="7" max="7" width="6.7109375" style="78" customWidth="1"/>
    <col min="8" max="8" width="10.7109375" style="78" customWidth="1"/>
    <col min="9" max="9" width="9.140625" style="78" bestFit="1" customWidth="1"/>
    <col min="10" max="10" width="10.421875" style="78" customWidth="1"/>
    <col min="11" max="16384" width="9.140625" style="78" customWidth="1"/>
  </cols>
  <sheetData>
    <row r="1" spans="1:10" ht="15" customHeight="1">
      <c r="A1" s="33" t="s">
        <v>119</v>
      </c>
      <c r="B1" s="33"/>
      <c r="C1" s="1"/>
      <c r="D1" s="1"/>
      <c r="E1" s="2"/>
      <c r="F1" s="2"/>
      <c r="G1" s="2"/>
      <c r="H1" s="33" t="s">
        <v>42</v>
      </c>
      <c r="I1" s="33"/>
      <c r="J1" s="33"/>
    </row>
    <row r="2" spans="1:10" ht="12.95" customHeight="1">
      <c r="A2" s="3" t="s">
        <v>0</v>
      </c>
      <c r="B2" s="134" t="s">
        <v>1</v>
      </c>
      <c r="C2" s="3"/>
      <c r="D2" s="3" t="s">
        <v>2</v>
      </c>
      <c r="E2" s="134" t="s">
        <v>3</v>
      </c>
      <c r="F2" s="134" t="s">
        <v>4</v>
      </c>
      <c r="G2" s="134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35"/>
      <c r="C3" s="4"/>
      <c r="D3" s="4" t="s">
        <v>10</v>
      </c>
      <c r="E3" s="135"/>
      <c r="F3" s="135"/>
      <c r="G3" s="135"/>
      <c r="H3" s="4" t="s">
        <v>11</v>
      </c>
      <c r="I3" s="4" t="s">
        <v>43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84"/>
    </row>
    <row r="5" spans="1:10" ht="12.95" customHeight="1">
      <c r="A5" s="131" t="s">
        <v>13</v>
      </c>
      <c r="B5" s="117" t="s">
        <v>128</v>
      </c>
      <c r="C5" s="100" t="s">
        <v>40</v>
      </c>
      <c r="D5" s="101">
        <v>13305</v>
      </c>
      <c r="E5" s="101"/>
      <c r="F5" s="101">
        <v>4122</v>
      </c>
      <c r="G5" s="122" t="s">
        <v>120</v>
      </c>
      <c r="H5" s="118">
        <v>0</v>
      </c>
      <c r="I5" s="119">
        <v>742.28</v>
      </c>
      <c r="J5" s="116">
        <f aca="true" t="shared" si="0" ref="J5:J18">H5+I5</f>
        <v>742.28</v>
      </c>
    </row>
    <row r="6" spans="1:10" ht="12.95" customHeight="1">
      <c r="A6" s="132"/>
      <c r="B6" s="117" t="s">
        <v>127</v>
      </c>
      <c r="C6" s="100" t="s">
        <v>40</v>
      </c>
      <c r="D6" s="101">
        <v>13305</v>
      </c>
      <c r="E6" s="101">
        <v>4356</v>
      </c>
      <c r="F6" s="101">
        <v>5336</v>
      </c>
      <c r="G6" s="122" t="s">
        <v>120</v>
      </c>
      <c r="H6" s="118">
        <v>0</v>
      </c>
      <c r="I6" s="119">
        <v>742.28</v>
      </c>
      <c r="J6" s="116">
        <f t="shared" si="0"/>
        <v>742.28</v>
      </c>
    </row>
    <row r="7" spans="1:10" ht="12.95" customHeight="1">
      <c r="A7" s="132"/>
      <c r="B7" s="117" t="s">
        <v>129</v>
      </c>
      <c r="C7" s="100" t="s">
        <v>40</v>
      </c>
      <c r="D7" s="101">
        <v>13305</v>
      </c>
      <c r="E7" s="101"/>
      <c r="F7" s="101">
        <v>4122</v>
      </c>
      <c r="G7" s="122" t="s">
        <v>121</v>
      </c>
      <c r="H7" s="118">
        <v>0</v>
      </c>
      <c r="I7" s="119">
        <v>8840.34</v>
      </c>
      <c r="J7" s="116">
        <f t="shared" si="0"/>
        <v>8840.34</v>
      </c>
    </row>
    <row r="8" spans="1:10" ht="12.95" customHeight="1">
      <c r="A8" s="132"/>
      <c r="B8" s="117" t="s">
        <v>130</v>
      </c>
      <c r="C8" s="100" t="s">
        <v>40</v>
      </c>
      <c r="D8" s="101">
        <v>13305</v>
      </c>
      <c r="E8" s="101">
        <v>4350</v>
      </c>
      <c r="F8" s="101">
        <v>5336</v>
      </c>
      <c r="G8" s="122" t="s">
        <v>121</v>
      </c>
      <c r="H8" s="118">
        <v>0</v>
      </c>
      <c r="I8" s="119">
        <v>8840.34</v>
      </c>
      <c r="J8" s="116">
        <f t="shared" si="0"/>
        <v>8840.34</v>
      </c>
    </row>
    <row r="9" spans="1:10" ht="12.95" customHeight="1">
      <c r="A9" s="132"/>
      <c r="B9" s="117" t="s">
        <v>131</v>
      </c>
      <c r="C9" s="100" t="s">
        <v>40</v>
      </c>
      <c r="D9" s="101">
        <v>13305</v>
      </c>
      <c r="E9" s="101"/>
      <c r="F9" s="101">
        <v>4122</v>
      </c>
      <c r="G9" s="122" t="s">
        <v>122</v>
      </c>
      <c r="H9" s="118">
        <v>0</v>
      </c>
      <c r="I9" s="119">
        <v>2321.78</v>
      </c>
      <c r="J9" s="116">
        <f t="shared" si="0"/>
        <v>2321.78</v>
      </c>
    </row>
    <row r="10" spans="1:10" ht="12.95" customHeight="1">
      <c r="A10" s="132"/>
      <c r="B10" s="117" t="s">
        <v>132</v>
      </c>
      <c r="C10" s="100" t="s">
        <v>40</v>
      </c>
      <c r="D10" s="101">
        <v>13305</v>
      </c>
      <c r="E10" s="101">
        <v>4351</v>
      </c>
      <c r="F10" s="101">
        <v>5336</v>
      </c>
      <c r="G10" s="122" t="s">
        <v>122</v>
      </c>
      <c r="H10" s="118">
        <v>0</v>
      </c>
      <c r="I10" s="119">
        <v>2321.78</v>
      </c>
      <c r="J10" s="116">
        <f t="shared" si="0"/>
        <v>2321.78</v>
      </c>
    </row>
    <row r="11" spans="1:10" ht="12.95" customHeight="1">
      <c r="A11" s="132"/>
      <c r="B11" s="117" t="s">
        <v>133</v>
      </c>
      <c r="C11" s="100" t="s">
        <v>40</v>
      </c>
      <c r="D11" s="101">
        <v>13305</v>
      </c>
      <c r="E11" s="101"/>
      <c r="F11" s="101">
        <v>4122</v>
      </c>
      <c r="G11" s="122" t="s">
        <v>123</v>
      </c>
      <c r="H11" s="118">
        <v>0</v>
      </c>
      <c r="I11" s="119">
        <v>11459.7</v>
      </c>
      <c r="J11" s="116">
        <f t="shared" si="0"/>
        <v>11459.7</v>
      </c>
    </row>
    <row r="12" spans="1:10" ht="12.95" customHeight="1">
      <c r="A12" s="132"/>
      <c r="B12" s="117" t="s">
        <v>134</v>
      </c>
      <c r="C12" s="100" t="s">
        <v>40</v>
      </c>
      <c r="D12" s="101">
        <v>13305</v>
      </c>
      <c r="E12" s="101">
        <v>4350</v>
      </c>
      <c r="F12" s="101">
        <v>5336</v>
      </c>
      <c r="G12" s="122" t="s">
        <v>123</v>
      </c>
      <c r="H12" s="118">
        <v>0</v>
      </c>
      <c r="I12" s="119">
        <v>11459.7</v>
      </c>
      <c r="J12" s="116">
        <f t="shared" si="0"/>
        <v>11459.7</v>
      </c>
    </row>
    <row r="13" spans="1:10" ht="12.95" customHeight="1">
      <c r="A13" s="132"/>
      <c r="B13" s="117" t="s">
        <v>135</v>
      </c>
      <c r="C13" s="100" t="s">
        <v>40</v>
      </c>
      <c r="D13" s="101">
        <v>13305</v>
      </c>
      <c r="E13" s="101"/>
      <c r="F13" s="101">
        <v>4122</v>
      </c>
      <c r="G13" s="122" t="s">
        <v>124</v>
      </c>
      <c r="H13" s="118">
        <v>0</v>
      </c>
      <c r="I13" s="119">
        <v>1338.48</v>
      </c>
      <c r="J13" s="116">
        <f t="shared" si="0"/>
        <v>1338.48</v>
      </c>
    </row>
    <row r="14" spans="1:10" ht="12.95" customHeight="1">
      <c r="A14" s="132"/>
      <c r="B14" s="117" t="s">
        <v>136</v>
      </c>
      <c r="C14" s="100" t="s">
        <v>40</v>
      </c>
      <c r="D14" s="101">
        <v>13305</v>
      </c>
      <c r="E14" s="101">
        <v>4359</v>
      </c>
      <c r="F14" s="101">
        <v>5336</v>
      </c>
      <c r="G14" s="122" t="s">
        <v>124</v>
      </c>
      <c r="H14" s="118">
        <v>0</v>
      </c>
      <c r="I14" s="119">
        <v>1338.48</v>
      </c>
      <c r="J14" s="116">
        <f t="shared" si="0"/>
        <v>1338.48</v>
      </c>
    </row>
    <row r="15" spans="1:10" ht="12.95" customHeight="1">
      <c r="A15" s="132"/>
      <c r="B15" s="117" t="s">
        <v>137</v>
      </c>
      <c r="C15" s="100" t="s">
        <v>40</v>
      </c>
      <c r="D15" s="101">
        <v>13305</v>
      </c>
      <c r="E15" s="101"/>
      <c r="F15" s="101">
        <v>4122</v>
      </c>
      <c r="G15" s="122" t="s">
        <v>125</v>
      </c>
      <c r="H15" s="118">
        <v>0</v>
      </c>
      <c r="I15" s="119">
        <v>5885.76</v>
      </c>
      <c r="J15" s="116">
        <f t="shared" si="0"/>
        <v>5885.76</v>
      </c>
    </row>
    <row r="16" spans="1:10" ht="12.95" customHeight="1">
      <c r="A16" s="132"/>
      <c r="B16" s="117" t="s">
        <v>138</v>
      </c>
      <c r="C16" s="100" t="s">
        <v>40</v>
      </c>
      <c r="D16" s="101">
        <v>13305</v>
      </c>
      <c r="E16" s="101">
        <v>4357</v>
      </c>
      <c r="F16" s="101">
        <v>5336</v>
      </c>
      <c r="G16" s="122" t="s">
        <v>125</v>
      </c>
      <c r="H16" s="118">
        <v>0</v>
      </c>
      <c r="I16" s="119">
        <v>5885.76</v>
      </c>
      <c r="J16" s="116">
        <f t="shared" si="0"/>
        <v>5885.76</v>
      </c>
    </row>
    <row r="17" spans="1:10" ht="12.95" customHeight="1">
      <c r="A17" s="132"/>
      <c r="B17" s="117" t="s">
        <v>139</v>
      </c>
      <c r="C17" s="100" t="s">
        <v>40</v>
      </c>
      <c r="D17" s="101">
        <v>13305</v>
      </c>
      <c r="E17" s="101"/>
      <c r="F17" s="101">
        <v>4122</v>
      </c>
      <c r="G17" s="122" t="s">
        <v>126</v>
      </c>
      <c r="H17" s="118">
        <v>0</v>
      </c>
      <c r="I17" s="119">
        <v>2676.96</v>
      </c>
      <c r="J17" s="116">
        <f t="shared" si="0"/>
        <v>2676.96</v>
      </c>
    </row>
    <row r="18" spans="1:10" ht="12.95" customHeight="1">
      <c r="A18" s="141"/>
      <c r="B18" s="117" t="s">
        <v>140</v>
      </c>
      <c r="C18" s="100" t="s">
        <v>40</v>
      </c>
      <c r="D18" s="101">
        <v>13305</v>
      </c>
      <c r="E18" s="101">
        <v>4359</v>
      </c>
      <c r="F18" s="101">
        <v>5336</v>
      </c>
      <c r="G18" s="122" t="s">
        <v>126</v>
      </c>
      <c r="H18" s="118">
        <v>0</v>
      </c>
      <c r="I18" s="119">
        <v>2676.96</v>
      </c>
      <c r="J18" s="116">
        <f t="shared" si="0"/>
        <v>2676.96</v>
      </c>
    </row>
    <row r="19" spans="1:10" ht="12.95" customHeight="1">
      <c r="A19" s="9"/>
      <c r="B19" s="10"/>
      <c r="C19" s="11"/>
      <c r="D19" s="11"/>
      <c r="E19" s="133" t="s">
        <v>16</v>
      </c>
      <c r="F19" s="133"/>
      <c r="G19" s="133"/>
      <c r="H19" s="76">
        <f aca="true" t="shared" si="1" ref="H19:J20">H5+H7+H9+H11+H13+H15+H17</f>
        <v>0</v>
      </c>
      <c r="I19" s="76">
        <f t="shared" si="1"/>
        <v>33265.3</v>
      </c>
      <c r="J19" s="76">
        <f t="shared" si="1"/>
        <v>33265.3</v>
      </c>
    </row>
    <row r="20" spans="1:10" ht="12.95" customHeight="1">
      <c r="A20" s="9"/>
      <c r="B20" s="12" t="s">
        <v>35</v>
      </c>
      <c r="C20" s="11"/>
      <c r="D20" s="11"/>
      <c r="E20" s="136" t="s">
        <v>17</v>
      </c>
      <c r="F20" s="136"/>
      <c r="G20" s="136"/>
      <c r="H20" s="76">
        <f t="shared" si="1"/>
        <v>0</v>
      </c>
      <c r="I20" s="76">
        <f t="shared" si="1"/>
        <v>33265.3</v>
      </c>
      <c r="J20" s="76">
        <f t="shared" si="1"/>
        <v>33265.3</v>
      </c>
    </row>
    <row r="21" spans="1:10" ht="12.95" customHeight="1">
      <c r="A21" s="9"/>
      <c r="B21" s="13"/>
      <c r="C21" s="11"/>
      <c r="D21" s="11"/>
      <c r="E21" s="130" t="s">
        <v>18</v>
      </c>
      <c r="F21" s="130"/>
      <c r="G21" s="130"/>
      <c r="H21" s="76">
        <v>0</v>
      </c>
      <c r="I21" s="76">
        <v>0</v>
      </c>
      <c r="J21" s="76">
        <v>0</v>
      </c>
    </row>
    <row r="22" spans="1:10" ht="12.95" customHeight="1">
      <c r="A22" s="14"/>
      <c r="B22" s="15"/>
      <c r="C22" s="16"/>
      <c r="D22" s="16"/>
      <c r="E22" s="130" t="s">
        <v>19</v>
      </c>
      <c r="F22" s="130"/>
      <c r="G22" s="130"/>
      <c r="H22" s="77">
        <f>H19-H20-H21</f>
        <v>0</v>
      </c>
      <c r="I22" s="77">
        <f aca="true" t="shared" si="2" ref="I22:J22">I19-I20-I21</f>
        <v>0</v>
      </c>
      <c r="J22" s="77">
        <f t="shared" si="2"/>
        <v>0</v>
      </c>
    </row>
    <row r="23" spans="1:10" ht="12.95" customHeight="1">
      <c r="A23" s="17" t="s">
        <v>20</v>
      </c>
      <c r="B23" s="18"/>
      <c r="C23" s="19"/>
      <c r="D23" s="19"/>
      <c r="E23" s="20"/>
      <c r="F23" s="18"/>
      <c r="G23" s="18"/>
      <c r="H23" s="21"/>
      <c r="I23" s="21"/>
      <c r="J23" s="22"/>
    </row>
    <row r="24" spans="1:10" ht="12.95" customHeight="1">
      <c r="A24" s="121" t="s">
        <v>13</v>
      </c>
      <c r="B24" s="42" t="s">
        <v>143</v>
      </c>
      <c r="C24" s="81"/>
      <c r="D24" s="84"/>
      <c r="E24" s="84">
        <v>3412</v>
      </c>
      <c r="F24" s="84">
        <v>5137</v>
      </c>
      <c r="G24" s="85" t="s">
        <v>141</v>
      </c>
      <c r="H24" s="86">
        <v>70</v>
      </c>
      <c r="I24" s="82">
        <v>-45</v>
      </c>
      <c r="J24" s="40">
        <f aca="true" t="shared" si="3" ref="J24">H24+I24</f>
        <v>25</v>
      </c>
    </row>
    <row r="25" spans="1:10" ht="12.95" customHeight="1">
      <c r="A25" s="14"/>
      <c r="B25" s="18"/>
      <c r="C25" s="19"/>
      <c r="D25" s="19"/>
      <c r="E25" s="145" t="s">
        <v>21</v>
      </c>
      <c r="F25" s="146"/>
      <c r="G25" s="147"/>
      <c r="H25" s="23">
        <f>SUM(H24:H24)</f>
        <v>70</v>
      </c>
      <c r="I25" s="23">
        <f>SUM(I24:I24)</f>
        <v>-45</v>
      </c>
      <c r="J25" s="23">
        <f>SUM(J24:J24)</f>
        <v>25</v>
      </c>
    </row>
    <row r="26" spans="1:10" ht="12.95" customHeight="1">
      <c r="A26" s="34" t="s">
        <v>22</v>
      </c>
      <c r="B26" s="18"/>
      <c r="C26" s="19"/>
      <c r="D26" s="19"/>
      <c r="E26" s="20"/>
      <c r="F26" s="18"/>
      <c r="G26" s="18"/>
      <c r="H26" s="21"/>
      <c r="I26" s="21"/>
      <c r="J26" s="24"/>
    </row>
    <row r="27" spans="1:10" ht="12.95" customHeight="1">
      <c r="A27" s="120" t="s">
        <v>13</v>
      </c>
      <c r="B27" s="99" t="s">
        <v>144</v>
      </c>
      <c r="C27" s="100" t="s">
        <v>40</v>
      </c>
      <c r="D27" s="101"/>
      <c r="E27" s="101">
        <v>3412</v>
      </c>
      <c r="F27" s="101">
        <v>6122</v>
      </c>
      <c r="G27" s="102" t="s">
        <v>141</v>
      </c>
      <c r="H27" s="103">
        <v>0</v>
      </c>
      <c r="I27" s="104">
        <v>45</v>
      </c>
      <c r="J27" s="116">
        <f>H27+I27</f>
        <v>45</v>
      </c>
    </row>
    <row r="28" spans="1:10" ht="12.95" customHeight="1">
      <c r="A28" s="51"/>
      <c r="B28" s="52"/>
      <c r="C28" s="53"/>
      <c r="D28" s="53"/>
      <c r="E28" s="148" t="s">
        <v>23</v>
      </c>
      <c r="F28" s="148"/>
      <c r="G28" s="148"/>
      <c r="H28" s="43">
        <f>SUM(H27:H27)</f>
        <v>0</v>
      </c>
      <c r="I28" s="43">
        <f>SUM(I27:I27)</f>
        <v>45</v>
      </c>
      <c r="J28" s="43">
        <f>SUM(J27:J27)</f>
        <v>45</v>
      </c>
    </row>
    <row r="29" spans="1:10" ht="12.95" customHeight="1">
      <c r="A29" s="44" t="s">
        <v>33</v>
      </c>
      <c r="B29" s="45"/>
      <c r="C29" s="46"/>
      <c r="D29" s="46"/>
      <c r="E29" s="47"/>
      <c r="F29" s="47"/>
      <c r="G29" s="47"/>
      <c r="H29" s="48"/>
      <c r="I29" s="49"/>
      <c r="J29" s="50"/>
    </row>
    <row r="30" spans="1:10" ht="12.95" customHeight="1">
      <c r="A30" s="98" t="s">
        <v>13</v>
      </c>
      <c r="B30" s="42"/>
      <c r="C30" s="39"/>
      <c r="D30" s="98"/>
      <c r="E30" s="54"/>
      <c r="F30" s="35"/>
      <c r="G30" s="35"/>
      <c r="H30" s="38">
        <v>0</v>
      </c>
      <c r="I30" s="41">
        <v>0</v>
      </c>
      <c r="J30" s="38">
        <f>H30+I30</f>
        <v>0</v>
      </c>
    </row>
    <row r="31" spans="1:10" ht="12.95" customHeight="1">
      <c r="A31" s="16"/>
      <c r="B31" s="15"/>
      <c r="C31" s="16"/>
      <c r="D31" s="16"/>
      <c r="E31" s="149" t="s">
        <v>34</v>
      </c>
      <c r="F31" s="150"/>
      <c r="G31" s="151"/>
      <c r="H31" s="55">
        <f>SUM(H30:H30)</f>
        <v>0</v>
      </c>
      <c r="I31" s="56">
        <f>SUM(I30:I30)</f>
        <v>0</v>
      </c>
      <c r="J31" s="55">
        <f>SUM(J30:J30)</f>
        <v>0</v>
      </c>
    </row>
    <row r="32" spans="1:10" ht="12.95" customHeight="1">
      <c r="A32" s="16"/>
      <c r="B32" s="15"/>
      <c r="C32" s="16"/>
      <c r="D32" s="16"/>
      <c r="E32" s="25"/>
      <c r="F32" s="25"/>
      <c r="G32" s="26"/>
      <c r="H32" s="30"/>
      <c r="I32" s="31"/>
      <c r="J32" s="32"/>
    </row>
    <row r="33" spans="1:10" ht="12.95" customHeight="1">
      <c r="A33" s="2"/>
      <c r="B33" s="27" t="s">
        <v>32</v>
      </c>
      <c r="C33" s="19"/>
      <c r="D33" s="19"/>
      <c r="E33" s="152" t="s">
        <v>16</v>
      </c>
      <c r="F33" s="153"/>
      <c r="G33" s="153"/>
      <c r="H33" s="154"/>
      <c r="I33" s="37">
        <f>I19</f>
        <v>33265.3</v>
      </c>
      <c r="J33" s="57"/>
    </row>
    <row r="34" spans="1:10" ht="12.95" customHeight="1">
      <c r="A34" s="2"/>
      <c r="B34" s="18"/>
      <c r="C34" s="19"/>
      <c r="D34" s="19"/>
      <c r="E34" s="152" t="s">
        <v>24</v>
      </c>
      <c r="F34" s="153"/>
      <c r="G34" s="153"/>
      <c r="H34" s="154"/>
      <c r="I34" s="37">
        <f>I25+I20</f>
        <v>33220.3</v>
      </c>
      <c r="J34" s="58"/>
    </row>
    <row r="35" spans="1:10" ht="12.95" customHeight="1">
      <c r="A35" s="2"/>
      <c r="B35" s="18"/>
      <c r="C35" s="19"/>
      <c r="D35" s="19"/>
      <c r="E35" s="152" t="s">
        <v>25</v>
      </c>
      <c r="F35" s="153"/>
      <c r="G35" s="153"/>
      <c r="H35" s="154"/>
      <c r="I35" s="37">
        <f>I28+I21</f>
        <v>45</v>
      </c>
      <c r="J35" s="59"/>
    </row>
    <row r="36" spans="1:10" ht="12.95" customHeight="1">
      <c r="A36" s="2"/>
      <c r="B36" s="18"/>
      <c r="C36" s="19"/>
      <c r="D36" s="19"/>
      <c r="E36" s="152" t="s">
        <v>26</v>
      </c>
      <c r="F36" s="153"/>
      <c r="G36" s="153"/>
      <c r="H36" s="154"/>
      <c r="I36" s="37">
        <f>I34+I35</f>
        <v>33265.3</v>
      </c>
      <c r="J36" s="59"/>
    </row>
    <row r="37" spans="1:10" ht="12.95" customHeight="1">
      <c r="A37" s="2"/>
      <c r="B37" s="18"/>
      <c r="C37" s="19"/>
      <c r="D37" s="19"/>
      <c r="E37" s="137" t="s">
        <v>27</v>
      </c>
      <c r="F37" s="138"/>
      <c r="G37" s="138"/>
      <c r="H37" s="139"/>
      <c r="I37" s="37">
        <f>I33-I36</f>
        <v>0</v>
      </c>
      <c r="J37" s="59"/>
    </row>
    <row r="38" spans="1:10" ht="12.95" customHeight="1">
      <c r="A38" s="2"/>
      <c r="B38" s="18"/>
      <c r="C38" s="19"/>
      <c r="D38" s="19"/>
      <c r="E38" s="137" t="s">
        <v>28</v>
      </c>
      <c r="F38" s="138"/>
      <c r="G38" s="138"/>
      <c r="H38" s="139"/>
      <c r="I38" s="37">
        <f>I31</f>
        <v>0</v>
      </c>
      <c r="J38" s="59"/>
    </row>
    <row r="39" spans="1:10" ht="12.95" customHeight="1">
      <c r="A39" s="2"/>
      <c r="B39" s="2"/>
      <c r="C39" s="28"/>
      <c r="D39" s="28"/>
      <c r="E39" s="60"/>
      <c r="F39" s="61"/>
      <c r="G39" s="62"/>
      <c r="H39" s="63">
        <v>44706</v>
      </c>
      <c r="I39" s="61"/>
      <c r="J39" s="64">
        <v>44706</v>
      </c>
    </row>
    <row r="40" spans="1:10" ht="12.95" customHeight="1">
      <c r="A40" s="2"/>
      <c r="B40" s="27" t="s">
        <v>36</v>
      </c>
      <c r="C40" s="19"/>
      <c r="D40" s="19"/>
      <c r="E40" s="65" t="s">
        <v>29</v>
      </c>
      <c r="F40" s="66"/>
      <c r="G40" s="67"/>
      <c r="H40" s="68">
        <v>487145.82</v>
      </c>
      <c r="I40" s="37">
        <f>I33</f>
        <v>33265.3</v>
      </c>
      <c r="J40" s="37">
        <f>H40+I40</f>
        <v>520411.12</v>
      </c>
    </row>
    <row r="41" spans="1:10" ht="12.95" customHeight="1">
      <c r="A41" s="2"/>
      <c r="B41" s="18"/>
      <c r="C41" s="19"/>
      <c r="D41" s="19"/>
      <c r="E41" s="69" t="s">
        <v>24</v>
      </c>
      <c r="F41" s="70"/>
      <c r="G41" s="71"/>
      <c r="H41" s="72">
        <v>398271.17</v>
      </c>
      <c r="I41" s="37">
        <f>I25+I20</f>
        <v>33220.3</v>
      </c>
      <c r="J41" s="36">
        <f>H41+I41</f>
        <v>431491.47</v>
      </c>
    </row>
    <row r="42" spans="1:10" ht="12.95" customHeight="1">
      <c r="A42" s="2"/>
      <c r="B42" s="18"/>
      <c r="C42" s="19"/>
      <c r="D42" s="19"/>
      <c r="E42" s="58" t="s">
        <v>25</v>
      </c>
      <c r="F42" s="62"/>
      <c r="G42" s="73"/>
      <c r="H42" s="72">
        <v>101524.1</v>
      </c>
      <c r="I42" s="37">
        <f>I28+I21</f>
        <v>45</v>
      </c>
      <c r="J42" s="36">
        <f>H42+I42</f>
        <v>101569.1</v>
      </c>
    </row>
    <row r="43" spans="1:10" ht="12.95" customHeight="1">
      <c r="A43" s="2"/>
      <c r="C43" s="28"/>
      <c r="D43" s="28"/>
      <c r="E43" s="74" t="s">
        <v>30</v>
      </c>
      <c r="F43" s="70"/>
      <c r="G43" s="71"/>
      <c r="H43" s="37">
        <f>H41+H42</f>
        <v>499795.27</v>
      </c>
      <c r="I43" s="37">
        <f>SUM(I41:I42)</f>
        <v>33265.3</v>
      </c>
      <c r="J43" s="37">
        <f>SUM(J41:J42)</f>
        <v>533060.57</v>
      </c>
    </row>
    <row r="44" spans="1:10" ht="12.95" customHeight="1">
      <c r="A44" s="2"/>
      <c r="B44" s="2"/>
      <c r="C44" s="28"/>
      <c r="D44" s="28"/>
      <c r="E44" s="58" t="s">
        <v>19</v>
      </c>
      <c r="F44" s="62"/>
      <c r="G44" s="73"/>
      <c r="H44" s="36">
        <f>H40-H43</f>
        <v>-12649.450000000012</v>
      </c>
      <c r="I44" s="37">
        <f>I40-I43</f>
        <v>0</v>
      </c>
      <c r="J44" s="36">
        <f>J40-J43</f>
        <v>-12649.449999999953</v>
      </c>
    </row>
    <row r="45" spans="1:10" ht="12.95" customHeight="1">
      <c r="A45" s="2"/>
      <c r="B45" s="29" t="s">
        <v>44</v>
      </c>
      <c r="C45" s="28"/>
      <c r="D45" s="28"/>
      <c r="E45" s="74" t="s">
        <v>31</v>
      </c>
      <c r="F45" s="70"/>
      <c r="G45" s="71"/>
      <c r="H45" s="75">
        <v>0</v>
      </c>
      <c r="I45" s="37">
        <f>I38</f>
        <v>0</v>
      </c>
      <c r="J45" s="37">
        <f>H45+I45</f>
        <v>0</v>
      </c>
    </row>
    <row r="46" spans="5:10" ht="12.95" customHeight="1">
      <c r="E46" s="79"/>
      <c r="F46" s="79"/>
      <c r="G46" s="79"/>
      <c r="H46" s="79"/>
      <c r="I46" s="79"/>
      <c r="J46" s="79"/>
    </row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mergeCells count="18">
    <mergeCell ref="B2:B3"/>
    <mergeCell ref="E2:E3"/>
    <mergeCell ref="F2:F3"/>
    <mergeCell ref="G2:G3"/>
    <mergeCell ref="E19:G19"/>
    <mergeCell ref="E35:H35"/>
    <mergeCell ref="E36:H36"/>
    <mergeCell ref="E37:H37"/>
    <mergeCell ref="E38:H38"/>
    <mergeCell ref="A5:A18"/>
    <mergeCell ref="E25:G25"/>
    <mergeCell ref="E28:G28"/>
    <mergeCell ref="E31:G31"/>
    <mergeCell ref="E33:H33"/>
    <mergeCell ref="E34:H34"/>
    <mergeCell ref="E21:G21"/>
    <mergeCell ref="E22:G22"/>
    <mergeCell ref="E20:G20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19:D2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41">
    <cfRule type="expression" priority="13" dxfId="2" stopIfTrue="1">
      <formula>$J41="Z"</formula>
    </cfRule>
    <cfRule type="expression" priority="14" dxfId="1" stopIfTrue="1">
      <formula>$J41="T"</formula>
    </cfRule>
    <cfRule type="expression" priority="15" dxfId="0" stopIfTrue="1">
      <formula>$J41="Y"</formula>
    </cfRule>
  </conditionalFormatting>
  <conditionalFormatting sqref="H42">
    <cfRule type="expression" priority="10" dxfId="2" stopIfTrue="1">
      <formula>$J42="Z"</formula>
    </cfRule>
    <cfRule type="expression" priority="11" dxfId="1" stopIfTrue="1">
      <formula>$J42="T"</formula>
    </cfRule>
    <cfRule type="expression" priority="12" dxfId="0" stopIfTrue="1">
      <formula>$J42="Y"</formula>
    </cfRule>
  </conditionalFormatting>
  <conditionalFormatting sqref="H40">
    <cfRule type="expression" priority="7" dxfId="2" stopIfTrue="1">
      <formula>$J40="Z"</formula>
    </cfRule>
    <cfRule type="expression" priority="8" dxfId="1" stopIfTrue="1">
      <formula>$J40="T"</formula>
    </cfRule>
    <cfRule type="expression" priority="9" dxfId="0" stopIfTrue="1">
      <formula>$J40="Y"</formula>
    </cfRule>
  </conditionalFormatting>
  <conditionalFormatting sqref="H41">
    <cfRule type="expression" priority="4" dxfId="2" stopIfTrue="1">
      <formula>$J41="Z"</formula>
    </cfRule>
    <cfRule type="expression" priority="5" dxfId="1" stopIfTrue="1">
      <formula>$J41="T"</formula>
    </cfRule>
    <cfRule type="expression" priority="6" dxfId="0" stopIfTrue="1">
      <formula>$J41="Y"</formula>
    </cfRule>
  </conditionalFormatting>
  <conditionalFormatting sqref="H42">
    <cfRule type="expression" priority="1" dxfId="2" stopIfTrue="1">
      <formula>$J42="Z"</formula>
    </cfRule>
    <cfRule type="expression" priority="2" dxfId="1" stopIfTrue="1">
      <formula>$J42="T"</formula>
    </cfRule>
    <cfRule type="expression" priority="3" dxfId="0" stopIfTrue="1">
      <formula>$J42="Y"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 topLeftCell="A70">
      <selection activeCell="B62" sqref="B62"/>
    </sheetView>
  </sheetViews>
  <sheetFormatPr defaultColWidth="9.140625" defaultRowHeight="15"/>
  <cols>
    <col min="1" max="1" width="4.00390625" style="78" customWidth="1"/>
    <col min="2" max="2" width="73.7109375" style="78" customWidth="1"/>
    <col min="3" max="3" width="4.140625" style="78" customWidth="1"/>
    <col min="4" max="4" width="9.8515625" style="78" customWidth="1"/>
    <col min="5" max="6" width="7.28125" style="78" customWidth="1"/>
    <col min="7" max="7" width="6.7109375" style="78" customWidth="1"/>
    <col min="8" max="8" width="10.7109375" style="78" customWidth="1"/>
    <col min="9" max="9" width="9.00390625" style="78" customWidth="1"/>
    <col min="10" max="10" width="10.421875" style="78" customWidth="1"/>
    <col min="11" max="16384" width="9.140625" style="78" customWidth="1"/>
  </cols>
  <sheetData>
    <row r="1" spans="1:10" ht="15" customHeight="1">
      <c r="A1" s="33" t="s">
        <v>41</v>
      </c>
      <c r="B1" s="33"/>
      <c r="C1" s="1"/>
      <c r="D1" s="1"/>
      <c r="E1" s="2"/>
      <c r="F1" s="2"/>
      <c r="G1" s="2"/>
      <c r="H1" s="33" t="s">
        <v>146</v>
      </c>
      <c r="I1" s="33"/>
      <c r="J1" s="33"/>
    </row>
    <row r="2" spans="1:10" ht="12.95" customHeight="1">
      <c r="A2" s="3" t="s">
        <v>0</v>
      </c>
      <c r="B2" s="134" t="s">
        <v>1</v>
      </c>
      <c r="C2" s="3"/>
      <c r="D2" s="3" t="s">
        <v>2</v>
      </c>
      <c r="E2" s="134" t="s">
        <v>3</v>
      </c>
      <c r="F2" s="134" t="s">
        <v>4</v>
      </c>
      <c r="G2" s="134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35"/>
      <c r="C3" s="4"/>
      <c r="D3" s="4" t="s">
        <v>10</v>
      </c>
      <c r="E3" s="135"/>
      <c r="F3" s="135"/>
      <c r="G3" s="135"/>
      <c r="H3" s="4" t="s">
        <v>11</v>
      </c>
      <c r="I3" s="4" t="s">
        <v>43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84"/>
    </row>
    <row r="5" spans="1:10" ht="12.95" customHeight="1">
      <c r="A5" s="107" t="s">
        <v>13</v>
      </c>
      <c r="B5" s="117" t="s">
        <v>84</v>
      </c>
      <c r="C5" s="100" t="s">
        <v>40</v>
      </c>
      <c r="D5" s="101">
        <v>98043</v>
      </c>
      <c r="E5" s="101"/>
      <c r="F5" s="101">
        <v>4111</v>
      </c>
      <c r="G5" s="101"/>
      <c r="H5" s="118">
        <v>0</v>
      </c>
      <c r="I5" s="119">
        <v>1142.46</v>
      </c>
      <c r="J5" s="116">
        <f aca="true" t="shared" si="0" ref="J5:J7">H5+I5</f>
        <v>1142.46</v>
      </c>
    </row>
    <row r="6" spans="1:10" ht="12.95" customHeight="1">
      <c r="A6" s="107" t="s">
        <v>14</v>
      </c>
      <c r="B6" s="106" t="s">
        <v>78</v>
      </c>
      <c r="C6" s="84"/>
      <c r="D6" s="84">
        <v>13010</v>
      </c>
      <c r="E6" s="84"/>
      <c r="F6" s="84">
        <v>4116</v>
      </c>
      <c r="G6" s="35" t="s">
        <v>77</v>
      </c>
      <c r="H6" s="38">
        <v>324</v>
      </c>
      <c r="I6" s="41">
        <v>-40.5</v>
      </c>
      <c r="J6" s="40">
        <f t="shared" si="0"/>
        <v>283.5</v>
      </c>
    </row>
    <row r="7" spans="1:10" ht="12.95" customHeight="1">
      <c r="A7" s="107" t="s">
        <v>15</v>
      </c>
      <c r="B7" s="106" t="s">
        <v>79</v>
      </c>
      <c r="C7" s="84"/>
      <c r="D7" s="84"/>
      <c r="E7" s="84">
        <v>3611</v>
      </c>
      <c r="F7" s="84">
        <v>3111</v>
      </c>
      <c r="G7" s="84">
        <v>2151</v>
      </c>
      <c r="H7" s="38">
        <v>13000</v>
      </c>
      <c r="I7" s="41">
        <v>-1101.96</v>
      </c>
      <c r="J7" s="40">
        <f t="shared" si="0"/>
        <v>11898.04</v>
      </c>
    </row>
    <row r="8" spans="1:10" ht="12.95" customHeight="1">
      <c r="A8" s="98" t="s">
        <v>37</v>
      </c>
      <c r="B8" s="42" t="s">
        <v>64</v>
      </c>
      <c r="C8" s="39"/>
      <c r="D8" s="35"/>
      <c r="E8" s="98">
        <v>4359</v>
      </c>
      <c r="F8" s="98">
        <v>3122</v>
      </c>
      <c r="G8" s="35" t="s">
        <v>62</v>
      </c>
      <c r="H8" s="38">
        <v>233.72</v>
      </c>
      <c r="I8" s="41">
        <v>33.5</v>
      </c>
      <c r="J8" s="40">
        <f>H8+I8</f>
        <v>267.22</v>
      </c>
    </row>
    <row r="9" spans="1:10" ht="12.95" customHeight="1">
      <c r="A9" s="157" t="s">
        <v>38</v>
      </c>
      <c r="B9" s="117" t="s">
        <v>128</v>
      </c>
      <c r="C9" s="100" t="s">
        <v>40</v>
      </c>
      <c r="D9" s="101">
        <v>13305</v>
      </c>
      <c r="E9" s="101"/>
      <c r="F9" s="101">
        <v>4122</v>
      </c>
      <c r="G9" s="122" t="s">
        <v>120</v>
      </c>
      <c r="H9" s="118">
        <v>0</v>
      </c>
      <c r="I9" s="119">
        <v>742.28</v>
      </c>
      <c r="J9" s="116">
        <f aca="true" t="shared" si="1" ref="J9:J22">H9+I9</f>
        <v>742.28</v>
      </c>
    </row>
    <row r="10" spans="1:10" ht="12.95" customHeight="1">
      <c r="A10" s="157"/>
      <c r="B10" s="117" t="s">
        <v>127</v>
      </c>
      <c r="C10" s="100" t="s">
        <v>40</v>
      </c>
      <c r="D10" s="101">
        <v>13305</v>
      </c>
      <c r="E10" s="101">
        <v>4356</v>
      </c>
      <c r="F10" s="101">
        <v>5336</v>
      </c>
      <c r="G10" s="122" t="s">
        <v>120</v>
      </c>
      <c r="H10" s="118">
        <v>0</v>
      </c>
      <c r="I10" s="119">
        <v>742.28</v>
      </c>
      <c r="J10" s="116">
        <f t="shared" si="1"/>
        <v>742.28</v>
      </c>
    </row>
    <row r="11" spans="1:10" ht="12.95" customHeight="1">
      <c r="A11" s="157"/>
      <c r="B11" s="117" t="s">
        <v>129</v>
      </c>
      <c r="C11" s="100" t="s">
        <v>40</v>
      </c>
      <c r="D11" s="101">
        <v>13305</v>
      </c>
      <c r="E11" s="101"/>
      <c r="F11" s="101">
        <v>4122</v>
      </c>
      <c r="G11" s="122" t="s">
        <v>121</v>
      </c>
      <c r="H11" s="118">
        <v>0</v>
      </c>
      <c r="I11" s="119">
        <v>8840.34</v>
      </c>
      <c r="J11" s="116">
        <f t="shared" si="1"/>
        <v>8840.34</v>
      </c>
    </row>
    <row r="12" spans="1:10" ht="12.95" customHeight="1">
      <c r="A12" s="157"/>
      <c r="B12" s="117" t="s">
        <v>130</v>
      </c>
      <c r="C12" s="100" t="s">
        <v>40</v>
      </c>
      <c r="D12" s="101">
        <v>13305</v>
      </c>
      <c r="E12" s="101">
        <v>4350</v>
      </c>
      <c r="F12" s="101">
        <v>5336</v>
      </c>
      <c r="G12" s="122" t="s">
        <v>121</v>
      </c>
      <c r="H12" s="118">
        <v>0</v>
      </c>
      <c r="I12" s="119">
        <v>8840.34</v>
      </c>
      <c r="J12" s="116">
        <f t="shared" si="1"/>
        <v>8840.34</v>
      </c>
    </row>
    <row r="13" spans="1:10" ht="12.95" customHeight="1">
      <c r="A13" s="157"/>
      <c r="B13" s="117" t="s">
        <v>131</v>
      </c>
      <c r="C13" s="100" t="s">
        <v>40</v>
      </c>
      <c r="D13" s="101">
        <v>13305</v>
      </c>
      <c r="E13" s="101"/>
      <c r="F13" s="101">
        <v>4122</v>
      </c>
      <c r="G13" s="122" t="s">
        <v>122</v>
      </c>
      <c r="H13" s="118">
        <v>0</v>
      </c>
      <c r="I13" s="119">
        <v>2321.78</v>
      </c>
      <c r="J13" s="116">
        <f t="shared" si="1"/>
        <v>2321.78</v>
      </c>
    </row>
    <row r="14" spans="1:10" ht="12.95" customHeight="1">
      <c r="A14" s="157"/>
      <c r="B14" s="117" t="s">
        <v>132</v>
      </c>
      <c r="C14" s="100" t="s">
        <v>40</v>
      </c>
      <c r="D14" s="101">
        <v>13305</v>
      </c>
      <c r="E14" s="101">
        <v>4351</v>
      </c>
      <c r="F14" s="101">
        <v>5336</v>
      </c>
      <c r="G14" s="122" t="s">
        <v>122</v>
      </c>
      <c r="H14" s="118">
        <v>0</v>
      </c>
      <c r="I14" s="119">
        <v>2321.78</v>
      </c>
      <c r="J14" s="116">
        <f t="shared" si="1"/>
        <v>2321.78</v>
      </c>
    </row>
    <row r="15" spans="1:10" ht="12.95" customHeight="1">
      <c r="A15" s="157"/>
      <c r="B15" s="117" t="s">
        <v>133</v>
      </c>
      <c r="C15" s="100" t="s">
        <v>40</v>
      </c>
      <c r="D15" s="101">
        <v>13305</v>
      </c>
      <c r="E15" s="101"/>
      <c r="F15" s="101">
        <v>4122</v>
      </c>
      <c r="G15" s="122" t="s">
        <v>123</v>
      </c>
      <c r="H15" s="118">
        <v>0</v>
      </c>
      <c r="I15" s="119">
        <v>11459.7</v>
      </c>
      <c r="J15" s="116">
        <f t="shared" si="1"/>
        <v>11459.7</v>
      </c>
    </row>
    <row r="16" spans="1:10" ht="12.95" customHeight="1">
      <c r="A16" s="157"/>
      <c r="B16" s="117" t="s">
        <v>134</v>
      </c>
      <c r="C16" s="100" t="s">
        <v>40</v>
      </c>
      <c r="D16" s="101">
        <v>13305</v>
      </c>
      <c r="E16" s="101">
        <v>4350</v>
      </c>
      <c r="F16" s="101">
        <v>5336</v>
      </c>
      <c r="G16" s="122" t="s">
        <v>123</v>
      </c>
      <c r="H16" s="118">
        <v>0</v>
      </c>
      <c r="I16" s="119">
        <v>11459.7</v>
      </c>
      <c r="J16" s="116">
        <f t="shared" si="1"/>
        <v>11459.7</v>
      </c>
    </row>
    <row r="17" spans="1:10" ht="12.95" customHeight="1">
      <c r="A17" s="157"/>
      <c r="B17" s="117" t="s">
        <v>135</v>
      </c>
      <c r="C17" s="100" t="s">
        <v>40</v>
      </c>
      <c r="D17" s="101">
        <v>13305</v>
      </c>
      <c r="E17" s="101"/>
      <c r="F17" s="101">
        <v>4122</v>
      </c>
      <c r="G17" s="122" t="s">
        <v>124</v>
      </c>
      <c r="H17" s="118">
        <v>0</v>
      </c>
      <c r="I17" s="119">
        <v>1338.48</v>
      </c>
      <c r="J17" s="116">
        <f t="shared" si="1"/>
        <v>1338.48</v>
      </c>
    </row>
    <row r="18" spans="1:10" ht="12.95" customHeight="1">
      <c r="A18" s="157"/>
      <c r="B18" s="117" t="s">
        <v>136</v>
      </c>
      <c r="C18" s="100" t="s">
        <v>40</v>
      </c>
      <c r="D18" s="101">
        <v>13305</v>
      </c>
      <c r="E18" s="101">
        <v>4359</v>
      </c>
      <c r="F18" s="101">
        <v>5336</v>
      </c>
      <c r="G18" s="122" t="s">
        <v>124</v>
      </c>
      <c r="H18" s="118">
        <v>0</v>
      </c>
      <c r="I18" s="119">
        <v>1338.48</v>
      </c>
      <c r="J18" s="116">
        <f t="shared" si="1"/>
        <v>1338.48</v>
      </c>
    </row>
    <row r="19" spans="1:10" ht="12.95" customHeight="1">
      <c r="A19" s="157"/>
      <c r="B19" s="117" t="s">
        <v>137</v>
      </c>
      <c r="C19" s="100" t="s">
        <v>40</v>
      </c>
      <c r="D19" s="101">
        <v>13305</v>
      </c>
      <c r="E19" s="101"/>
      <c r="F19" s="101">
        <v>4122</v>
      </c>
      <c r="G19" s="122" t="s">
        <v>125</v>
      </c>
      <c r="H19" s="118">
        <v>0</v>
      </c>
      <c r="I19" s="119">
        <v>5885.76</v>
      </c>
      <c r="J19" s="116">
        <f t="shared" si="1"/>
        <v>5885.76</v>
      </c>
    </row>
    <row r="20" spans="1:10" ht="12.95" customHeight="1">
      <c r="A20" s="157"/>
      <c r="B20" s="117" t="s">
        <v>138</v>
      </c>
      <c r="C20" s="100" t="s">
        <v>40</v>
      </c>
      <c r="D20" s="101">
        <v>13305</v>
      </c>
      <c r="E20" s="101">
        <v>4357</v>
      </c>
      <c r="F20" s="101">
        <v>5336</v>
      </c>
      <c r="G20" s="122" t="s">
        <v>125</v>
      </c>
      <c r="H20" s="118">
        <v>0</v>
      </c>
      <c r="I20" s="119">
        <v>5885.76</v>
      </c>
      <c r="J20" s="116">
        <f t="shared" si="1"/>
        <v>5885.76</v>
      </c>
    </row>
    <row r="21" spans="1:10" ht="12.95" customHeight="1">
      <c r="A21" s="157"/>
      <c r="B21" s="117" t="s">
        <v>139</v>
      </c>
      <c r="C21" s="100" t="s">
        <v>40</v>
      </c>
      <c r="D21" s="101">
        <v>13305</v>
      </c>
      <c r="E21" s="101"/>
      <c r="F21" s="101">
        <v>4122</v>
      </c>
      <c r="G21" s="122" t="s">
        <v>126</v>
      </c>
      <c r="H21" s="118">
        <v>0</v>
      </c>
      <c r="I21" s="119">
        <v>2676.96</v>
      </c>
      <c r="J21" s="116">
        <f t="shared" si="1"/>
        <v>2676.96</v>
      </c>
    </row>
    <row r="22" spans="1:10" ht="12.95" customHeight="1">
      <c r="A22" s="157"/>
      <c r="B22" s="117" t="s">
        <v>140</v>
      </c>
      <c r="C22" s="100" t="s">
        <v>40</v>
      </c>
      <c r="D22" s="101">
        <v>13305</v>
      </c>
      <c r="E22" s="101">
        <v>4359</v>
      </c>
      <c r="F22" s="101">
        <v>5336</v>
      </c>
      <c r="G22" s="122" t="s">
        <v>126</v>
      </c>
      <c r="H22" s="118">
        <v>0</v>
      </c>
      <c r="I22" s="119">
        <v>2676.96</v>
      </c>
      <c r="J22" s="116">
        <f t="shared" si="1"/>
        <v>2676.96</v>
      </c>
    </row>
    <row r="23" spans="1:10" ht="12.95" customHeight="1">
      <c r="A23" s="9"/>
      <c r="B23" s="10"/>
      <c r="C23" s="11"/>
      <c r="D23" s="136" t="s">
        <v>16</v>
      </c>
      <c r="E23" s="136"/>
      <c r="F23" s="136"/>
      <c r="G23" s="136"/>
      <c r="H23" s="76">
        <f>SUM(H5:H8)+H9+H11+H13+H15+H17+H19+H21</f>
        <v>13557.72</v>
      </c>
      <c r="I23" s="76">
        <f aca="true" t="shared" si="2" ref="I23:J23">SUM(I5:I8)+I9+I11+I13+I15+I17+I19+I21</f>
        <v>33298.8</v>
      </c>
      <c r="J23" s="76">
        <f t="shared" si="2"/>
        <v>46856.520000000004</v>
      </c>
    </row>
    <row r="24" spans="1:10" ht="12.95" customHeight="1">
      <c r="A24" s="9"/>
      <c r="B24" s="12" t="s">
        <v>35</v>
      </c>
      <c r="C24" s="11"/>
      <c r="D24" s="136" t="s">
        <v>17</v>
      </c>
      <c r="E24" s="136"/>
      <c r="F24" s="136"/>
      <c r="G24" s="136"/>
      <c r="H24" s="76">
        <f>H10+H12+H14+H16+H18+H20+H22</f>
        <v>0</v>
      </c>
      <c r="I24" s="76">
        <f aca="true" t="shared" si="3" ref="I24:J24">I10+I12+I14+I16+I18+I20+I22</f>
        <v>33265.3</v>
      </c>
      <c r="J24" s="76">
        <f t="shared" si="3"/>
        <v>33265.3</v>
      </c>
    </row>
    <row r="25" spans="1:10" ht="12.95" customHeight="1">
      <c r="A25" s="9"/>
      <c r="B25" s="13"/>
      <c r="C25" s="11"/>
      <c r="D25" s="130" t="s">
        <v>18</v>
      </c>
      <c r="E25" s="130"/>
      <c r="F25" s="130"/>
      <c r="G25" s="130"/>
      <c r="H25" s="76">
        <v>0</v>
      </c>
      <c r="I25" s="76">
        <v>0</v>
      </c>
      <c r="J25" s="76">
        <v>0</v>
      </c>
    </row>
    <row r="26" spans="1:10" ht="12.95" customHeight="1">
      <c r="A26" s="14"/>
      <c r="B26" s="15"/>
      <c r="C26" s="16"/>
      <c r="D26" s="130" t="s">
        <v>19</v>
      </c>
      <c r="E26" s="130"/>
      <c r="F26" s="130"/>
      <c r="G26" s="130"/>
      <c r="H26" s="77">
        <f>H23-H24-H25</f>
        <v>13557.72</v>
      </c>
      <c r="I26" s="77">
        <f aca="true" t="shared" si="4" ref="I26:J26">I23-I24-I25</f>
        <v>33.5</v>
      </c>
      <c r="J26" s="77">
        <f t="shared" si="4"/>
        <v>13591.220000000001</v>
      </c>
    </row>
    <row r="27" spans="1:10" ht="12.95" customHeight="1">
      <c r="A27" s="17" t="s">
        <v>20</v>
      </c>
      <c r="B27" s="18"/>
      <c r="C27" s="19"/>
      <c r="D27" s="19"/>
      <c r="E27" s="20"/>
      <c r="F27" s="18"/>
      <c r="G27" s="18"/>
      <c r="H27" s="21"/>
      <c r="I27" s="21"/>
      <c r="J27" s="22"/>
    </row>
    <row r="28" spans="1:10" ht="12.95" customHeight="1">
      <c r="A28" s="131" t="s">
        <v>13</v>
      </c>
      <c r="B28" s="42" t="s">
        <v>46</v>
      </c>
      <c r="C28" s="81"/>
      <c r="D28" s="84">
        <v>13024</v>
      </c>
      <c r="E28" s="84">
        <v>4329</v>
      </c>
      <c r="F28" s="84">
        <v>5011</v>
      </c>
      <c r="G28" s="85" t="s">
        <v>45</v>
      </c>
      <c r="H28" s="86">
        <v>4314</v>
      </c>
      <c r="I28" s="82">
        <v>-11</v>
      </c>
      <c r="J28" s="40">
        <f aca="true" t="shared" si="5" ref="J28:J68">H28+I28</f>
        <v>4303</v>
      </c>
    </row>
    <row r="29" spans="1:10" ht="12.95" customHeight="1">
      <c r="A29" s="132"/>
      <c r="B29" s="42" t="s">
        <v>48</v>
      </c>
      <c r="C29" s="81"/>
      <c r="D29" s="84">
        <v>13024</v>
      </c>
      <c r="E29" s="84">
        <v>4329</v>
      </c>
      <c r="F29" s="84">
        <v>5031</v>
      </c>
      <c r="G29" s="85" t="s">
        <v>45</v>
      </c>
      <c r="H29" s="86">
        <v>1070</v>
      </c>
      <c r="I29" s="82">
        <v>-3</v>
      </c>
      <c r="J29" s="40">
        <f t="shared" si="5"/>
        <v>1067</v>
      </c>
    </row>
    <row r="30" spans="1:10" ht="12.95" customHeight="1">
      <c r="A30" s="132"/>
      <c r="B30" s="42" t="s">
        <v>47</v>
      </c>
      <c r="C30" s="81"/>
      <c r="D30" s="84">
        <v>13024</v>
      </c>
      <c r="E30" s="84">
        <v>4329</v>
      </c>
      <c r="F30" s="84">
        <v>5032</v>
      </c>
      <c r="G30" s="85" t="s">
        <v>45</v>
      </c>
      <c r="H30" s="97">
        <v>388</v>
      </c>
      <c r="I30" s="82">
        <v>-1</v>
      </c>
      <c r="J30" s="40">
        <f t="shared" si="5"/>
        <v>387</v>
      </c>
    </row>
    <row r="31" spans="1:10" ht="12.95" customHeight="1">
      <c r="A31" s="132"/>
      <c r="B31" s="42" t="s">
        <v>111</v>
      </c>
      <c r="C31" s="81"/>
      <c r="D31" s="84">
        <v>13024</v>
      </c>
      <c r="E31" s="84">
        <v>4329</v>
      </c>
      <c r="F31" s="84">
        <v>5424</v>
      </c>
      <c r="G31" s="35" t="s">
        <v>45</v>
      </c>
      <c r="H31" s="97">
        <v>30</v>
      </c>
      <c r="I31" s="82">
        <v>15</v>
      </c>
      <c r="J31" s="40">
        <f t="shared" si="5"/>
        <v>45</v>
      </c>
    </row>
    <row r="32" spans="1:10" s="83" customFormat="1" ht="12.95" customHeight="1">
      <c r="A32" s="131" t="s">
        <v>14</v>
      </c>
      <c r="B32" s="42" t="s">
        <v>147</v>
      </c>
      <c r="C32" s="81"/>
      <c r="D32" s="84"/>
      <c r="E32" s="84">
        <v>4357</v>
      </c>
      <c r="F32" s="84">
        <v>5222</v>
      </c>
      <c r="G32" s="35" t="s">
        <v>49</v>
      </c>
      <c r="H32" s="97">
        <v>219.1</v>
      </c>
      <c r="I32" s="82">
        <v>-94</v>
      </c>
      <c r="J32" s="80">
        <f t="shared" si="5"/>
        <v>125.1</v>
      </c>
    </row>
    <row r="33" spans="1:10" ht="12.95" customHeight="1">
      <c r="A33" s="132"/>
      <c r="B33" s="99" t="s">
        <v>63</v>
      </c>
      <c r="C33" s="100" t="s">
        <v>40</v>
      </c>
      <c r="D33" s="101"/>
      <c r="E33" s="101">
        <v>4357</v>
      </c>
      <c r="F33" s="101">
        <v>5339</v>
      </c>
      <c r="G33" s="102" t="s">
        <v>51</v>
      </c>
      <c r="H33" s="103">
        <v>0</v>
      </c>
      <c r="I33" s="104">
        <v>11.6</v>
      </c>
      <c r="J33" s="105">
        <f t="shared" si="5"/>
        <v>11.6</v>
      </c>
    </row>
    <row r="34" spans="1:10" ht="12.95" customHeight="1">
      <c r="A34" s="132"/>
      <c r="B34" s="99" t="s">
        <v>54</v>
      </c>
      <c r="C34" s="100" t="s">
        <v>40</v>
      </c>
      <c r="D34" s="101"/>
      <c r="E34" s="101">
        <v>4371</v>
      </c>
      <c r="F34" s="101">
        <v>5222</v>
      </c>
      <c r="G34" s="102" t="s">
        <v>52</v>
      </c>
      <c r="H34" s="103">
        <v>0</v>
      </c>
      <c r="I34" s="104">
        <v>14</v>
      </c>
      <c r="J34" s="105">
        <f t="shared" si="5"/>
        <v>14</v>
      </c>
    </row>
    <row r="35" spans="1:10" ht="12.95" customHeight="1">
      <c r="A35" s="132"/>
      <c r="B35" s="99" t="s">
        <v>55</v>
      </c>
      <c r="C35" s="100" t="s">
        <v>40</v>
      </c>
      <c r="D35" s="101"/>
      <c r="E35" s="101">
        <v>4357</v>
      </c>
      <c r="F35" s="101">
        <v>5339</v>
      </c>
      <c r="G35" s="102" t="s">
        <v>53</v>
      </c>
      <c r="H35" s="103">
        <v>0</v>
      </c>
      <c r="I35" s="104">
        <v>11.6</v>
      </c>
      <c r="J35" s="105">
        <f t="shared" si="5"/>
        <v>11.6</v>
      </c>
    </row>
    <row r="36" spans="1:10" ht="12.95" customHeight="1">
      <c r="A36" s="132"/>
      <c r="B36" s="99" t="s">
        <v>56</v>
      </c>
      <c r="C36" s="100" t="s">
        <v>40</v>
      </c>
      <c r="D36" s="101"/>
      <c r="E36" s="101">
        <v>4379</v>
      </c>
      <c r="F36" s="101">
        <v>5221</v>
      </c>
      <c r="G36" s="102" t="s">
        <v>58</v>
      </c>
      <c r="H36" s="103">
        <v>0</v>
      </c>
      <c r="I36" s="104">
        <v>7.2</v>
      </c>
      <c r="J36" s="105">
        <f t="shared" si="5"/>
        <v>7.2</v>
      </c>
    </row>
    <row r="37" spans="1:10" ht="12.95" customHeight="1">
      <c r="A37" s="132"/>
      <c r="B37" s="99" t="s">
        <v>57</v>
      </c>
      <c r="C37" s="100" t="s">
        <v>40</v>
      </c>
      <c r="D37" s="101"/>
      <c r="E37" s="101">
        <v>4344</v>
      </c>
      <c r="F37" s="101">
        <v>5221</v>
      </c>
      <c r="G37" s="102" t="s">
        <v>58</v>
      </c>
      <c r="H37" s="103">
        <v>0</v>
      </c>
      <c r="I37" s="104">
        <v>8.8</v>
      </c>
      <c r="J37" s="105">
        <f t="shared" si="5"/>
        <v>8.8</v>
      </c>
    </row>
    <row r="38" spans="1:10" ht="12.95" customHeight="1">
      <c r="A38" s="132"/>
      <c r="B38" s="99" t="s">
        <v>60</v>
      </c>
      <c r="C38" s="100" t="s">
        <v>40</v>
      </c>
      <c r="D38" s="101"/>
      <c r="E38" s="101">
        <v>4312</v>
      </c>
      <c r="F38" s="101">
        <v>5222</v>
      </c>
      <c r="G38" s="102" t="s">
        <v>61</v>
      </c>
      <c r="H38" s="103">
        <v>0</v>
      </c>
      <c r="I38" s="104">
        <v>3.6</v>
      </c>
      <c r="J38" s="105">
        <f t="shared" si="5"/>
        <v>3.6</v>
      </c>
    </row>
    <row r="39" spans="1:10" ht="12.95" customHeight="1">
      <c r="A39" s="141"/>
      <c r="B39" s="99" t="s">
        <v>59</v>
      </c>
      <c r="C39" s="100" t="s">
        <v>40</v>
      </c>
      <c r="D39" s="101"/>
      <c r="E39" s="101">
        <v>4371</v>
      </c>
      <c r="F39" s="101">
        <v>5222</v>
      </c>
      <c r="G39" s="102" t="s">
        <v>61</v>
      </c>
      <c r="H39" s="103">
        <v>0</v>
      </c>
      <c r="I39" s="104">
        <v>37.2</v>
      </c>
      <c r="J39" s="105">
        <f t="shared" si="5"/>
        <v>37.2</v>
      </c>
    </row>
    <row r="40" spans="1:10" ht="12.95" customHeight="1">
      <c r="A40" s="140" t="s">
        <v>15</v>
      </c>
      <c r="B40" s="42" t="s">
        <v>81</v>
      </c>
      <c r="C40" s="81"/>
      <c r="D40" s="84">
        <v>104113013</v>
      </c>
      <c r="E40" s="84">
        <v>4359</v>
      </c>
      <c r="F40" s="84">
        <v>5151</v>
      </c>
      <c r="G40" s="35" t="s">
        <v>62</v>
      </c>
      <c r="H40" s="86">
        <v>3</v>
      </c>
      <c r="I40" s="82">
        <v>0.5</v>
      </c>
      <c r="J40" s="80">
        <f t="shared" si="5"/>
        <v>3.5</v>
      </c>
    </row>
    <row r="41" spans="1:10" ht="12.95" customHeight="1">
      <c r="A41" s="140"/>
      <c r="B41" s="42" t="s">
        <v>65</v>
      </c>
      <c r="C41" s="81"/>
      <c r="D41" s="84">
        <v>104113013</v>
      </c>
      <c r="E41" s="84">
        <v>4359</v>
      </c>
      <c r="F41" s="84">
        <v>5152</v>
      </c>
      <c r="G41" s="35" t="s">
        <v>62</v>
      </c>
      <c r="H41" s="86">
        <v>12</v>
      </c>
      <c r="I41" s="82">
        <v>9.5</v>
      </c>
      <c r="J41" s="80">
        <f t="shared" si="5"/>
        <v>21.5</v>
      </c>
    </row>
    <row r="42" spans="1:10" ht="12.95" customHeight="1">
      <c r="A42" s="140"/>
      <c r="B42" s="42" t="s">
        <v>66</v>
      </c>
      <c r="C42" s="81"/>
      <c r="D42" s="84">
        <v>104113013</v>
      </c>
      <c r="E42" s="84">
        <v>4359</v>
      </c>
      <c r="F42" s="84">
        <v>5154</v>
      </c>
      <c r="G42" s="35" t="s">
        <v>62</v>
      </c>
      <c r="H42" s="86">
        <v>9</v>
      </c>
      <c r="I42" s="82">
        <v>1.5</v>
      </c>
      <c r="J42" s="80">
        <f t="shared" si="5"/>
        <v>10.5</v>
      </c>
    </row>
    <row r="43" spans="1:10" ht="12.95" customHeight="1">
      <c r="A43" s="140"/>
      <c r="B43" s="42" t="s">
        <v>67</v>
      </c>
      <c r="C43" s="81"/>
      <c r="D43" s="84">
        <v>104113013</v>
      </c>
      <c r="E43" s="84">
        <v>4359</v>
      </c>
      <c r="F43" s="84">
        <v>5157</v>
      </c>
      <c r="G43" s="35" t="s">
        <v>62</v>
      </c>
      <c r="H43" s="86">
        <v>0.5</v>
      </c>
      <c r="I43" s="82">
        <v>0.5</v>
      </c>
      <c r="J43" s="80">
        <f t="shared" si="5"/>
        <v>1</v>
      </c>
    </row>
    <row r="44" spans="1:10" ht="12.95" customHeight="1">
      <c r="A44" s="140"/>
      <c r="B44" s="99" t="s">
        <v>68</v>
      </c>
      <c r="C44" s="100" t="s">
        <v>40</v>
      </c>
      <c r="D44" s="101">
        <v>104513013</v>
      </c>
      <c r="E44" s="101">
        <v>4359</v>
      </c>
      <c r="F44" s="101">
        <v>5424</v>
      </c>
      <c r="G44" s="102" t="s">
        <v>62</v>
      </c>
      <c r="H44" s="103">
        <v>0</v>
      </c>
      <c r="I44" s="104">
        <v>15</v>
      </c>
      <c r="J44" s="105">
        <f t="shared" si="5"/>
        <v>15</v>
      </c>
    </row>
    <row r="45" spans="1:10" ht="12.95" customHeight="1">
      <c r="A45" s="140"/>
      <c r="B45" s="42" t="s">
        <v>69</v>
      </c>
      <c r="C45" s="81"/>
      <c r="D45" s="84">
        <v>104513013</v>
      </c>
      <c r="E45" s="84">
        <v>4359</v>
      </c>
      <c r="F45" s="84">
        <v>5011</v>
      </c>
      <c r="G45" s="35" t="s">
        <v>62</v>
      </c>
      <c r="H45" s="86">
        <v>810</v>
      </c>
      <c r="I45" s="82">
        <v>62</v>
      </c>
      <c r="J45" s="80">
        <f t="shared" si="5"/>
        <v>872</v>
      </c>
    </row>
    <row r="46" spans="1:10" ht="12.95" customHeight="1">
      <c r="A46" s="140"/>
      <c r="B46" s="42" t="s">
        <v>70</v>
      </c>
      <c r="C46" s="81"/>
      <c r="D46" s="84">
        <v>104513013</v>
      </c>
      <c r="E46" s="84">
        <v>4359</v>
      </c>
      <c r="F46" s="84">
        <v>5021</v>
      </c>
      <c r="G46" s="35" t="s">
        <v>62</v>
      </c>
      <c r="H46" s="86">
        <v>107</v>
      </c>
      <c r="I46" s="82">
        <v>-55</v>
      </c>
      <c r="J46" s="80">
        <f t="shared" si="5"/>
        <v>52</v>
      </c>
    </row>
    <row r="47" spans="1:10" ht="12.95" customHeight="1">
      <c r="A47" s="140"/>
      <c r="B47" s="42" t="s">
        <v>71</v>
      </c>
      <c r="C47" s="81"/>
      <c r="D47" s="84">
        <v>104513013</v>
      </c>
      <c r="E47" s="84">
        <v>4359</v>
      </c>
      <c r="F47" s="84">
        <v>5031</v>
      </c>
      <c r="G47" s="35" t="s">
        <v>62</v>
      </c>
      <c r="H47" s="86">
        <v>230</v>
      </c>
      <c r="I47" s="82">
        <v>-1</v>
      </c>
      <c r="J47" s="80">
        <f t="shared" si="5"/>
        <v>229</v>
      </c>
    </row>
    <row r="48" spans="1:10" ht="12.95" customHeight="1">
      <c r="A48" s="140"/>
      <c r="B48" s="42" t="s">
        <v>72</v>
      </c>
      <c r="C48" s="81"/>
      <c r="D48" s="84">
        <v>104513013</v>
      </c>
      <c r="E48" s="84">
        <v>4359</v>
      </c>
      <c r="F48" s="84">
        <v>5032</v>
      </c>
      <c r="G48" s="35" t="s">
        <v>62</v>
      </c>
      <c r="H48" s="86">
        <v>85</v>
      </c>
      <c r="I48" s="82">
        <v>-1</v>
      </c>
      <c r="J48" s="80">
        <f t="shared" si="5"/>
        <v>84</v>
      </c>
    </row>
    <row r="49" spans="1:10" ht="12.95" customHeight="1">
      <c r="A49" s="140"/>
      <c r="B49" s="42" t="s">
        <v>73</v>
      </c>
      <c r="C49" s="81"/>
      <c r="D49" s="84">
        <v>104113013</v>
      </c>
      <c r="E49" s="84">
        <v>4359</v>
      </c>
      <c r="F49" s="84">
        <v>5173</v>
      </c>
      <c r="G49" s="35" t="s">
        <v>62</v>
      </c>
      <c r="H49" s="86">
        <v>5</v>
      </c>
      <c r="I49" s="82">
        <v>5</v>
      </c>
      <c r="J49" s="80">
        <f t="shared" si="5"/>
        <v>10</v>
      </c>
    </row>
    <row r="50" spans="1:10" ht="12.95" customHeight="1">
      <c r="A50" s="140"/>
      <c r="B50" s="42" t="s">
        <v>80</v>
      </c>
      <c r="C50" s="81"/>
      <c r="D50" s="84">
        <v>104113013</v>
      </c>
      <c r="E50" s="84">
        <v>4359</v>
      </c>
      <c r="F50" s="84">
        <v>5162</v>
      </c>
      <c r="G50" s="35" t="s">
        <v>62</v>
      </c>
      <c r="H50" s="86">
        <v>5</v>
      </c>
      <c r="I50" s="82">
        <v>1</v>
      </c>
      <c r="J50" s="80">
        <f t="shared" si="5"/>
        <v>6</v>
      </c>
    </row>
    <row r="51" spans="1:10" ht="12.95" customHeight="1">
      <c r="A51" s="140"/>
      <c r="B51" s="42" t="s">
        <v>74</v>
      </c>
      <c r="C51" s="81"/>
      <c r="D51" s="84">
        <v>104113013</v>
      </c>
      <c r="E51" s="84">
        <v>4359</v>
      </c>
      <c r="F51" s="84">
        <v>5167</v>
      </c>
      <c r="G51" s="35" t="s">
        <v>62</v>
      </c>
      <c r="H51" s="86">
        <v>7.5</v>
      </c>
      <c r="I51" s="82">
        <v>-7.5</v>
      </c>
      <c r="J51" s="80">
        <f t="shared" si="5"/>
        <v>0</v>
      </c>
    </row>
    <row r="52" spans="1:10" ht="12.95" customHeight="1">
      <c r="A52" s="140"/>
      <c r="B52" s="99" t="s">
        <v>75</v>
      </c>
      <c r="C52" s="100" t="s">
        <v>40</v>
      </c>
      <c r="D52" s="101">
        <v>104113013</v>
      </c>
      <c r="E52" s="101">
        <v>4359</v>
      </c>
      <c r="F52" s="101">
        <v>5139</v>
      </c>
      <c r="G52" s="102" t="s">
        <v>62</v>
      </c>
      <c r="H52" s="103">
        <v>0</v>
      </c>
      <c r="I52" s="104">
        <v>4</v>
      </c>
      <c r="J52" s="105">
        <f t="shared" si="5"/>
        <v>4</v>
      </c>
    </row>
    <row r="53" spans="1:10" ht="12.95" customHeight="1">
      <c r="A53" s="140"/>
      <c r="B53" s="42" t="s">
        <v>76</v>
      </c>
      <c r="C53" s="81"/>
      <c r="D53" s="84">
        <v>104113013</v>
      </c>
      <c r="E53" s="84">
        <v>4359</v>
      </c>
      <c r="F53" s="84">
        <v>5175</v>
      </c>
      <c r="G53" s="35" t="s">
        <v>62</v>
      </c>
      <c r="H53" s="86">
        <v>5</v>
      </c>
      <c r="I53" s="82">
        <v>-1</v>
      </c>
      <c r="J53" s="80">
        <f t="shared" si="5"/>
        <v>4</v>
      </c>
    </row>
    <row r="54" spans="1:10" ht="12.95" customHeight="1">
      <c r="A54" s="124" t="s">
        <v>37</v>
      </c>
      <c r="B54" s="42" t="s">
        <v>115</v>
      </c>
      <c r="C54" s="81"/>
      <c r="D54" s="84"/>
      <c r="E54" s="84">
        <v>2295</v>
      </c>
      <c r="F54" s="84">
        <v>5213</v>
      </c>
      <c r="G54" s="35"/>
      <c r="H54" s="86">
        <v>23754</v>
      </c>
      <c r="I54" s="82">
        <v>-280</v>
      </c>
      <c r="J54" s="80">
        <f t="shared" si="5"/>
        <v>23474</v>
      </c>
    </row>
    <row r="55" spans="1:10" ht="12.95" customHeight="1">
      <c r="A55" s="123" t="s">
        <v>38</v>
      </c>
      <c r="B55" s="42" t="s">
        <v>83</v>
      </c>
      <c r="C55" s="81"/>
      <c r="D55" s="84"/>
      <c r="E55" s="84">
        <v>3613</v>
      </c>
      <c r="F55" s="84">
        <v>5171</v>
      </c>
      <c r="G55" s="35" t="s">
        <v>82</v>
      </c>
      <c r="H55" s="86">
        <v>34</v>
      </c>
      <c r="I55" s="82">
        <v>80</v>
      </c>
      <c r="J55" s="80">
        <f t="shared" si="5"/>
        <v>114</v>
      </c>
    </row>
    <row r="56" spans="1:10" ht="12.95" customHeight="1">
      <c r="A56" s="131" t="s">
        <v>39</v>
      </c>
      <c r="B56" s="42" t="s">
        <v>148</v>
      </c>
      <c r="C56" s="81"/>
      <c r="D56" s="84"/>
      <c r="E56" s="84">
        <v>3399</v>
      </c>
      <c r="F56" s="84">
        <v>5222</v>
      </c>
      <c r="G56" s="35" t="s">
        <v>96</v>
      </c>
      <c r="H56" s="86">
        <v>80</v>
      </c>
      <c r="I56" s="82">
        <v>-32.3</v>
      </c>
      <c r="J56" s="80">
        <f t="shared" si="5"/>
        <v>47.7</v>
      </c>
    </row>
    <row r="57" spans="1:10" ht="12.95" customHeight="1">
      <c r="A57" s="132"/>
      <c r="B57" s="42" t="s">
        <v>99</v>
      </c>
      <c r="C57" s="81"/>
      <c r="D57" s="84"/>
      <c r="E57" s="84">
        <v>3392</v>
      </c>
      <c r="F57" s="84">
        <v>5222</v>
      </c>
      <c r="G57" s="35" t="s">
        <v>97</v>
      </c>
      <c r="H57" s="86">
        <v>17.7</v>
      </c>
      <c r="I57" s="82">
        <v>32.3</v>
      </c>
      <c r="J57" s="80">
        <f t="shared" si="5"/>
        <v>50</v>
      </c>
    </row>
    <row r="58" spans="1:10" ht="12.95" customHeight="1">
      <c r="A58" s="132"/>
      <c r="B58" s="42" t="s">
        <v>149</v>
      </c>
      <c r="C58" s="81"/>
      <c r="D58" s="84"/>
      <c r="E58" s="84">
        <v>3399</v>
      </c>
      <c r="F58" s="84">
        <v>5222</v>
      </c>
      <c r="G58" s="35" t="s">
        <v>96</v>
      </c>
      <c r="H58" s="86">
        <v>47.7</v>
      </c>
      <c r="I58" s="82">
        <v>-39</v>
      </c>
      <c r="J58" s="80">
        <f t="shared" si="5"/>
        <v>8.700000000000003</v>
      </c>
    </row>
    <row r="59" spans="1:10" ht="12.95" customHeight="1">
      <c r="A59" s="132"/>
      <c r="B59" s="42" t="s">
        <v>113</v>
      </c>
      <c r="C59" s="81"/>
      <c r="D59" s="84"/>
      <c r="E59" s="84">
        <v>5512</v>
      </c>
      <c r="F59" s="84">
        <v>5222</v>
      </c>
      <c r="G59" s="35" t="s">
        <v>98</v>
      </c>
      <c r="H59" s="86">
        <v>47.4</v>
      </c>
      <c r="I59" s="82">
        <v>39</v>
      </c>
      <c r="J59" s="80">
        <f t="shared" si="5"/>
        <v>86.4</v>
      </c>
    </row>
    <row r="60" spans="1:10" ht="12.95" customHeight="1">
      <c r="A60" s="132"/>
      <c r="B60" s="42" t="s">
        <v>100</v>
      </c>
      <c r="C60" s="81"/>
      <c r="D60" s="84"/>
      <c r="E60" s="84">
        <v>6112</v>
      </c>
      <c r="F60" s="84">
        <v>5901</v>
      </c>
      <c r="G60" s="35" t="s">
        <v>101</v>
      </c>
      <c r="H60" s="86">
        <v>84</v>
      </c>
      <c r="I60" s="82">
        <v>-5</v>
      </c>
      <c r="J60" s="80">
        <f t="shared" si="5"/>
        <v>79</v>
      </c>
    </row>
    <row r="61" spans="1:10" ht="12.95" customHeight="1">
      <c r="A61" s="132"/>
      <c r="B61" s="42" t="s">
        <v>112</v>
      </c>
      <c r="C61" s="81"/>
      <c r="D61" s="84"/>
      <c r="E61" s="84">
        <v>5512</v>
      </c>
      <c r="F61" s="84">
        <v>5222</v>
      </c>
      <c r="G61" s="35" t="s">
        <v>98</v>
      </c>
      <c r="H61" s="86">
        <v>86.4</v>
      </c>
      <c r="I61" s="82">
        <v>5</v>
      </c>
      <c r="J61" s="80">
        <f t="shared" si="5"/>
        <v>91.4</v>
      </c>
    </row>
    <row r="62" spans="1:10" ht="12.95" customHeight="1">
      <c r="A62" s="132"/>
      <c r="B62" s="42" t="s">
        <v>106</v>
      </c>
      <c r="C62" s="81"/>
      <c r="D62" s="84"/>
      <c r="E62" s="84">
        <v>3419</v>
      </c>
      <c r="F62" s="84">
        <v>5492</v>
      </c>
      <c r="G62" s="35" t="s">
        <v>102</v>
      </c>
      <c r="H62" s="86">
        <v>100</v>
      </c>
      <c r="I62" s="82">
        <v>-100</v>
      </c>
      <c r="J62" s="80">
        <f t="shared" si="5"/>
        <v>0</v>
      </c>
    </row>
    <row r="63" spans="1:10" ht="12.95" customHeight="1">
      <c r="A63" s="132"/>
      <c r="B63" s="42" t="s">
        <v>103</v>
      </c>
      <c r="C63" s="81"/>
      <c r="D63" s="84"/>
      <c r="E63" s="84">
        <v>3419</v>
      </c>
      <c r="F63" s="84">
        <v>5492</v>
      </c>
      <c r="G63" s="35"/>
      <c r="H63" s="86">
        <v>72.5</v>
      </c>
      <c r="I63" s="82">
        <v>74</v>
      </c>
      <c r="J63" s="80">
        <f t="shared" si="5"/>
        <v>146.5</v>
      </c>
    </row>
    <row r="64" spans="1:10" ht="12.95" customHeight="1">
      <c r="A64" s="132"/>
      <c r="B64" s="99" t="s">
        <v>104</v>
      </c>
      <c r="C64" s="100" t="s">
        <v>40</v>
      </c>
      <c r="D64" s="101"/>
      <c r="E64" s="101">
        <v>3809</v>
      </c>
      <c r="F64" s="101">
        <v>5492</v>
      </c>
      <c r="G64" s="102"/>
      <c r="H64" s="103">
        <v>0</v>
      </c>
      <c r="I64" s="104">
        <v>8</v>
      </c>
      <c r="J64" s="105">
        <f t="shared" si="5"/>
        <v>8</v>
      </c>
    </row>
    <row r="65" spans="1:10" ht="12.95" customHeight="1">
      <c r="A65" s="132"/>
      <c r="B65" s="110" t="s">
        <v>105</v>
      </c>
      <c r="C65" s="100" t="s">
        <v>40</v>
      </c>
      <c r="D65" s="101"/>
      <c r="E65" s="101">
        <v>3312</v>
      </c>
      <c r="F65" s="101">
        <v>5492</v>
      </c>
      <c r="G65" s="102"/>
      <c r="H65" s="103">
        <v>0</v>
      </c>
      <c r="I65" s="104">
        <v>18</v>
      </c>
      <c r="J65" s="105">
        <f t="shared" si="5"/>
        <v>18</v>
      </c>
    </row>
    <row r="66" spans="1:10" ht="12.95" customHeight="1">
      <c r="A66" s="132"/>
      <c r="B66" s="42" t="s">
        <v>114</v>
      </c>
      <c r="C66" s="81"/>
      <c r="D66" s="84">
        <v>103533063</v>
      </c>
      <c r="E66" s="84">
        <v>3113</v>
      </c>
      <c r="F66" s="84">
        <v>5169</v>
      </c>
      <c r="G66" s="35" t="s">
        <v>109</v>
      </c>
      <c r="H66" s="86">
        <v>575.4</v>
      </c>
      <c r="I66" s="82">
        <v>-8</v>
      </c>
      <c r="J66" s="80">
        <f t="shared" si="5"/>
        <v>567.4</v>
      </c>
    </row>
    <row r="67" spans="1:10" ht="12.95" customHeight="1">
      <c r="A67" s="141"/>
      <c r="B67" s="42" t="s">
        <v>110</v>
      </c>
      <c r="C67" s="81"/>
      <c r="D67" s="84">
        <v>103533063</v>
      </c>
      <c r="E67" s="84">
        <v>3113</v>
      </c>
      <c r="F67" s="84">
        <v>5021</v>
      </c>
      <c r="G67" s="35" t="s">
        <v>109</v>
      </c>
      <c r="H67" s="86">
        <v>262</v>
      </c>
      <c r="I67" s="82">
        <v>8</v>
      </c>
      <c r="J67" s="80">
        <f t="shared" si="5"/>
        <v>270</v>
      </c>
    </row>
    <row r="68" spans="1:10" ht="12.95" customHeight="1">
      <c r="A68" s="123" t="s">
        <v>145</v>
      </c>
      <c r="B68" s="42" t="s">
        <v>143</v>
      </c>
      <c r="C68" s="81"/>
      <c r="D68" s="84"/>
      <c r="E68" s="84">
        <v>3412</v>
      </c>
      <c r="F68" s="84">
        <v>5137</v>
      </c>
      <c r="G68" s="85" t="s">
        <v>141</v>
      </c>
      <c r="H68" s="86">
        <v>70</v>
      </c>
      <c r="I68" s="82">
        <v>-45</v>
      </c>
      <c r="J68" s="40">
        <f t="shared" si="5"/>
        <v>25</v>
      </c>
    </row>
    <row r="69" spans="1:10" ht="12.95" customHeight="1">
      <c r="A69" s="14"/>
      <c r="B69" s="18"/>
      <c r="C69" s="19"/>
      <c r="D69" s="19"/>
      <c r="E69" s="145" t="s">
        <v>21</v>
      </c>
      <c r="F69" s="146"/>
      <c r="G69" s="147"/>
      <c r="H69" s="23">
        <f>SUM(H28:H68)</f>
        <v>32531.200000000004</v>
      </c>
      <c r="I69" s="23">
        <f aca="true" t="shared" si="6" ref="I69:J69">SUM(I28:I68)</f>
        <v>-211.5</v>
      </c>
      <c r="J69" s="23">
        <f t="shared" si="6"/>
        <v>32319.700000000008</v>
      </c>
    </row>
    <row r="70" spans="1:10" ht="12.95" customHeight="1">
      <c r="A70" s="34" t="s">
        <v>22</v>
      </c>
      <c r="B70" s="18"/>
      <c r="C70" s="19"/>
      <c r="D70" s="19"/>
      <c r="E70" s="20"/>
      <c r="F70" s="18"/>
      <c r="G70" s="18"/>
      <c r="H70" s="21"/>
      <c r="I70" s="21"/>
      <c r="J70" s="24"/>
    </row>
    <row r="71" spans="1:10" ht="12.95" customHeight="1">
      <c r="A71" s="125" t="s">
        <v>13</v>
      </c>
      <c r="B71" s="42" t="s">
        <v>117</v>
      </c>
      <c r="C71" s="81"/>
      <c r="D71" s="84"/>
      <c r="E71" s="84">
        <v>6171</v>
      </c>
      <c r="F71" s="84">
        <v>6111</v>
      </c>
      <c r="G71" s="35"/>
      <c r="H71" s="86">
        <v>280</v>
      </c>
      <c r="I71" s="82">
        <v>200</v>
      </c>
      <c r="J71" s="40">
        <f>H71+I71</f>
        <v>480</v>
      </c>
    </row>
    <row r="72" spans="1:10" ht="12.95" customHeight="1">
      <c r="A72" s="142" t="s">
        <v>14</v>
      </c>
      <c r="B72" s="42" t="s">
        <v>88</v>
      </c>
      <c r="C72" s="109"/>
      <c r="D72" s="109"/>
      <c r="E72" s="91">
        <v>3412</v>
      </c>
      <c r="F72" s="91">
        <v>6121</v>
      </c>
      <c r="G72" s="35">
        <v>2181</v>
      </c>
      <c r="H72" s="86">
        <v>100</v>
      </c>
      <c r="I72" s="82">
        <v>-89</v>
      </c>
      <c r="J72" s="40">
        <f aca="true" t="shared" si="7" ref="J72:J80">H72+I72</f>
        <v>11</v>
      </c>
    </row>
    <row r="73" spans="1:10" ht="12.95" customHeight="1">
      <c r="A73" s="143"/>
      <c r="B73" s="42" t="s">
        <v>89</v>
      </c>
      <c r="C73" s="81"/>
      <c r="D73" s="84"/>
      <c r="E73" s="84">
        <v>4350</v>
      </c>
      <c r="F73" s="84">
        <v>6121</v>
      </c>
      <c r="G73" s="35" t="s">
        <v>85</v>
      </c>
      <c r="H73" s="86">
        <v>1262</v>
      </c>
      <c r="I73" s="82">
        <v>72.5</v>
      </c>
      <c r="J73" s="40">
        <f t="shared" si="7"/>
        <v>1334.5</v>
      </c>
    </row>
    <row r="74" spans="1:10" ht="12.95" customHeight="1">
      <c r="A74" s="143"/>
      <c r="B74" s="42" t="s">
        <v>118</v>
      </c>
      <c r="C74" s="81"/>
      <c r="D74" s="84"/>
      <c r="E74" s="84">
        <v>2219</v>
      </c>
      <c r="F74" s="84">
        <v>6121</v>
      </c>
      <c r="G74" s="35" t="s">
        <v>86</v>
      </c>
      <c r="H74" s="86">
        <v>800</v>
      </c>
      <c r="I74" s="82">
        <v>12</v>
      </c>
      <c r="J74" s="40">
        <f t="shared" si="7"/>
        <v>812</v>
      </c>
    </row>
    <row r="75" spans="1:10" ht="12.95" customHeight="1">
      <c r="A75" s="143"/>
      <c r="B75" s="42" t="s">
        <v>108</v>
      </c>
      <c r="C75" s="81"/>
      <c r="D75" s="84"/>
      <c r="E75" s="84">
        <v>4350</v>
      </c>
      <c r="F75" s="84">
        <v>6121</v>
      </c>
      <c r="G75" s="35" t="s">
        <v>87</v>
      </c>
      <c r="H75" s="86">
        <v>96</v>
      </c>
      <c r="I75" s="82">
        <v>4.5</v>
      </c>
      <c r="J75" s="40">
        <f t="shared" si="7"/>
        <v>100.5</v>
      </c>
    </row>
    <row r="76" spans="1:10" ht="12.95" customHeight="1">
      <c r="A76" s="143"/>
      <c r="B76" s="89" t="s">
        <v>107</v>
      </c>
      <c r="C76" s="90"/>
      <c r="D76" s="91"/>
      <c r="E76" s="91">
        <v>3421</v>
      </c>
      <c r="F76" s="91">
        <v>6121</v>
      </c>
      <c r="G76" s="92" t="s">
        <v>91</v>
      </c>
      <c r="H76" s="93">
        <v>5765</v>
      </c>
      <c r="I76" s="94">
        <v>-300</v>
      </c>
      <c r="J76" s="40">
        <f t="shared" si="7"/>
        <v>5465</v>
      </c>
    </row>
    <row r="77" spans="1:10" ht="12.95" customHeight="1">
      <c r="A77" s="143"/>
      <c r="B77" s="89" t="s">
        <v>90</v>
      </c>
      <c r="C77" s="90"/>
      <c r="D77" s="91"/>
      <c r="E77" s="91">
        <v>3421</v>
      </c>
      <c r="F77" s="91">
        <v>6122</v>
      </c>
      <c r="G77" s="92" t="s">
        <v>91</v>
      </c>
      <c r="H77" s="93">
        <v>115</v>
      </c>
      <c r="I77" s="94">
        <v>300</v>
      </c>
      <c r="J77" s="40">
        <f t="shared" si="7"/>
        <v>415</v>
      </c>
    </row>
    <row r="78" spans="1:10" ht="12.95" customHeight="1">
      <c r="A78" s="143"/>
      <c r="B78" s="89" t="s">
        <v>92</v>
      </c>
      <c r="C78" s="90"/>
      <c r="D78" s="91"/>
      <c r="E78" s="91">
        <v>2219</v>
      </c>
      <c r="F78" s="91">
        <v>6121</v>
      </c>
      <c r="G78" s="92" t="s">
        <v>93</v>
      </c>
      <c r="H78" s="93">
        <v>200</v>
      </c>
      <c r="I78" s="94">
        <v>-102.8</v>
      </c>
      <c r="J78" s="40">
        <f t="shared" si="7"/>
        <v>97.2</v>
      </c>
    </row>
    <row r="79" spans="1:10" ht="12.95" customHeight="1">
      <c r="A79" s="143"/>
      <c r="B79" s="89" t="s">
        <v>116</v>
      </c>
      <c r="C79" s="90"/>
      <c r="D79" s="91"/>
      <c r="E79" s="91">
        <v>3326</v>
      </c>
      <c r="F79" s="91">
        <v>6121</v>
      </c>
      <c r="G79" s="92" t="s">
        <v>94</v>
      </c>
      <c r="H79" s="93">
        <v>100</v>
      </c>
      <c r="I79" s="94">
        <v>-24.7</v>
      </c>
      <c r="J79" s="40">
        <f t="shared" si="7"/>
        <v>75.3</v>
      </c>
    </row>
    <row r="80" spans="1:10" ht="12.95" customHeight="1">
      <c r="A80" s="144"/>
      <c r="B80" s="110" t="s">
        <v>142</v>
      </c>
      <c r="C80" s="111" t="s">
        <v>40</v>
      </c>
      <c r="D80" s="112"/>
      <c r="E80" s="112">
        <v>3326</v>
      </c>
      <c r="F80" s="112">
        <v>6127</v>
      </c>
      <c r="G80" s="113" t="s">
        <v>94</v>
      </c>
      <c r="H80" s="114">
        <v>0</v>
      </c>
      <c r="I80" s="115">
        <v>127.5</v>
      </c>
      <c r="J80" s="116">
        <f t="shared" si="7"/>
        <v>127.5</v>
      </c>
    </row>
    <row r="81" spans="1:10" ht="12.95" customHeight="1">
      <c r="A81" s="98" t="s">
        <v>15</v>
      </c>
      <c r="B81" s="99" t="s">
        <v>144</v>
      </c>
      <c r="C81" s="100" t="s">
        <v>40</v>
      </c>
      <c r="D81" s="101"/>
      <c r="E81" s="101">
        <v>3412</v>
      </c>
      <c r="F81" s="101">
        <v>6122</v>
      </c>
      <c r="G81" s="102" t="s">
        <v>141</v>
      </c>
      <c r="H81" s="103">
        <v>0</v>
      </c>
      <c r="I81" s="104">
        <v>45</v>
      </c>
      <c r="J81" s="116">
        <f>H81+I81</f>
        <v>45</v>
      </c>
    </row>
    <row r="82" spans="1:10" ht="12.95" customHeight="1">
      <c r="A82" s="129"/>
      <c r="B82" s="126"/>
      <c r="C82" s="128"/>
      <c r="D82" s="127"/>
      <c r="E82" s="148" t="s">
        <v>23</v>
      </c>
      <c r="F82" s="148"/>
      <c r="G82" s="148"/>
      <c r="H82" s="43">
        <f>SUM(H71:H81)</f>
        <v>8718</v>
      </c>
      <c r="I82" s="43">
        <f aca="true" t="shared" si="8" ref="I82:J82">SUM(I71:I81)</f>
        <v>245</v>
      </c>
      <c r="J82" s="43">
        <f t="shared" si="8"/>
        <v>8963</v>
      </c>
    </row>
    <row r="83" spans="1:10" ht="12.95" customHeight="1">
      <c r="A83" s="44" t="s">
        <v>33</v>
      </c>
      <c r="B83" s="45"/>
      <c r="C83" s="46"/>
      <c r="D83" s="46"/>
      <c r="E83" s="47"/>
      <c r="F83" s="47"/>
      <c r="G83" s="47"/>
      <c r="H83" s="48"/>
      <c r="I83" s="49"/>
      <c r="J83" s="50"/>
    </row>
    <row r="84" spans="1:10" ht="12.95" customHeight="1">
      <c r="A84" s="98" t="s">
        <v>13</v>
      </c>
      <c r="B84" s="42"/>
      <c r="C84" s="39"/>
      <c r="D84" s="98"/>
      <c r="E84" s="54"/>
      <c r="F84" s="35"/>
      <c r="G84" s="35"/>
      <c r="H84" s="38">
        <v>0</v>
      </c>
      <c r="I84" s="41">
        <v>0</v>
      </c>
      <c r="J84" s="38">
        <f>H84+I84</f>
        <v>0</v>
      </c>
    </row>
    <row r="85" spans="1:10" ht="12.95" customHeight="1">
      <c r="A85" s="16"/>
      <c r="B85" s="15"/>
      <c r="C85" s="16"/>
      <c r="D85" s="16"/>
      <c r="E85" s="149" t="s">
        <v>34</v>
      </c>
      <c r="F85" s="150"/>
      <c r="G85" s="151"/>
      <c r="H85" s="55">
        <f>SUM(H84:H84)</f>
        <v>0</v>
      </c>
      <c r="I85" s="56">
        <f>SUM(I84:I84)</f>
        <v>0</v>
      </c>
      <c r="J85" s="55">
        <f>SUM(J84:J84)</f>
        <v>0</v>
      </c>
    </row>
    <row r="86" spans="1:10" ht="12.95" customHeight="1">
      <c r="A86" s="16"/>
      <c r="B86" s="15"/>
      <c r="C86" s="16"/>
      <c r="D86" s="16"/>
      <c r="E86" s="25"/>
      <c r="F86" s="25"/>
      <c r="G86" s="26"/>
      <c r="H86" s="32"/>
      <c r="I86" s="31"/>
      <c r="J86" s="32"/>
    </row>
    <row r="87" spans="1:10" ht="12.95" customHeight="1">
      <c r="A87" s="2"/>
      <c r="B87" s="27" t="s">
        <v>32</v>
      </c>
      <c r="C87" s="19"/>
      <c r="D87" s="156" t="s">
        <v>16</v>
      </c>
      <c r="E87" s="156"/>
      <c r="F87" s="156"/>
      <c r="G87" s="156"/>
      <c r="H87" s="156"/>
      <c r="I87" s="37">
        <f>I23</f>
        <v>33298.8</v>
      </c>
      <c r="J87" s="57"/>
    </row>
    <row r="88" spans="1:10" ht="12.95" customHeight="1">
      <c r="A88" s="2"/>
      <c r="B88" s="18"/>
      <c r="C88" s="19"/>
      <c r="D88" s="156" t="s">
        <v>24</v>
      </c>
      <c r="E88" s="156"/>
      <c r="F88" s="156"/>
      <c r="G88" s="156"/>
      <c r="H88" s="156"/>
      <c r="I88" s="37">
        <f>I69+I24</f>
        <v>33053.8</v>
      </c>
      <c r="J88" s="58"/>
    </row>
    <row r="89" spans="1:10" ht="12.95" customHeight="1">
      <c r="A89" s="2"/>
      <c r="B89" s="18"/>
      <c r="C89" s="19"/>
      <c r="D89" s="156" t="s">
        <v>25</v>
      </c>
      <c r="E89" s="156"/>
      <c r="F89" s="156"/>
      <c r="G89" s="156"/>
      <c r="H89" s="156"/>
      <c r="I89" s="37">
        <f>I82+I25</f>
        <v>245</v>
      </c>
      <c r="J89" s="59"/>
    </row>
    <row r="90" spans="1:10" ht="12.95" customHeight="1">
      <c r="A90" s="2"/>
      <c r="B90" s="18"/>
      <c r="C90" s="19"/>
      <c r="D90" s="156" t="s">
        <v>26</v>
      </c>
      <c r="E90" s="156"/>
      <c r="F90" s="156"/>
      <c r="G90" s="156"/>
      <c r="H90" s="156"/>
      <c r="I90" s="37">
        <f>I88+I89</f>
        <v>33298.8</v>
      </c>
      <c r="J90" s="59"/>
    </row>
    <row r="91" spans="1:10" ht="12.95" customHeight="1">
      <c r="A91" s="2"/>
      <c r="B91" s="18"/>
      <c r="C91" s="19"/>
      <c r="D91" s="155" t="s">
        <v>27</v>
      </c>
      <c r="E91" s="155"/>
      <c r="F91" s="155"/>
      <c r="G91" s="155"/>
      <c r="H91" s="155"/>
      <c r="I91" s="37">
        <f>I87-I90</f>
        <v>0</v>
      </c>
      <c r="J91" s="59"/>
    </row>
    <row r="92" spans="1:10" ht="12.95" customHeight="1">
      <c r="A92" s="2"/>
      <c r="B92" s="18"/>
      <c r="C92" s="19"/>
      <c r="D92" s="155" t="s">
        <v>28</v>
      </c>
      <c r="E92" s="155"/>
      <c r="F92" s="155"/>
      <c r="G92" s="155"/>
      <c r="H92" s="155"/>
      <c r="I92" s="37">
        <f>I85</f>
        <v>0</v>
      </c>
      <c r="J92" s="59"/>
    </row>
    <row r="93" spans="1:10" ht="12.95" customHeight="1">
      <c r="A93" s="2"/>
      <c r="B93" s="2"/>
      <c r="C93" s="28"/>
      <c r="D93" s="28"/>
      <c r="E93" s="60"/>
      <c r="F93" s="61"/>
      <c r="G93" s="62"/>
      <c r="H93" s="63">
        <v>44692</v>
      </c>
      <c r="I93" s="61"/>
      <c r="J93" s="64">
        <v>44706</v>
      </c>
    </row>
    <row r="94" spans="1:10" ht="12.95" customHeight="1">
      <c r="A94" s="2"/>
      <c r="B94" s="27" t="s">
        <v>36</v>
      </c>
      <c r="C94" s="19"/>
      <c r="D94" s="155" t="s">
        <v>29</v>
      </c>
      <c r="E94" s="155"/>
      <c r="F94" s="155"/>
      <c r="G94" s="155"/>
      <c r="H94" s="68">
        <v>487112.32</v>
      </c>
      <c r="I94" s="37">
        <f>I87</f>
        <v>33298.8</v>
      </c>
      <c r="J94" s="37">
        <f>H94+I94</f>
        <v>520411.12</v>
      </c>
    </row>
    <row r="95" spans="1:10" ht="12.95" customHeight="1">
      <c r="A95" s="2"/>
      <c r="B95" s="18"/>
      <c r="C95" s="19"/>
      <c r="D95" s="156" t="s">
        <v>24</v>
      </c>
      <c r="E95" s="156"/>
      <c r="F95" s="156"/>
      <c r="G95" s="156"/>
      <c r="H95" s="72">
        <v>398437.67</v>
      </c>
      <c r="I95" s="37">
        <f>I69+I24</f>
        <v>33053.8</v>
      </c>
      <c r="J95" s="36">
        <f>H95+I95</f>
        <v>431491.47</v>
      </c>
    </row>
    <row r="96" spans="1:10" ht="12.95" customHeight="1">
      <c r="A96" s="2"/>
      <c r="B96" s="18"/>
      <c r="C96" s="19"/>
      <c r="D96" s="156" t="s">
        <v>25</v>
      </c>
      <c r="E96" s="156"/>
      <c r="F96" s="156"/>
      <c r="G96" s="156"/>
      <c r="H96" s="72">
        <v>101324.1</v>
      </c>
      <c r="I96" s="37">
        <f>I82+I25</f>
        <v>245</v>
      </c>
      <c r="J96" s="36">
        <f>H96+I96</f>
        <v>101569.1</v>
      </c>
    </row>
    <row r="97" spans="1:10" ht="12.95" customHeight="1">
      <c r="A97" s="2"/>
      <c r="C97" s="28"/>
      <c r="D97" s="155" t="s">
        <v>30</v>
      </c>
      <c r="E97" s="155"/>
      <c r="F97" s="155"/>
      <c r="G97" s="155"/>
      <c r="H97" s="37">
        <f>H95+H96</f>
        <v>499761.77</v>
      </c>
      <c r="I97" s="37">
        <f>SUM(I95:I96)</f>
        <v>33298.8</v>
      </c>
      <c r="J97" s="37">
        <f>SUM(J95:J96)</f>
        <v>533060.57</v>
      </c>
    </row>
    <row r="98" spans="1:10" ht="12.95" customHeight="1">
      <c r="A98" s="2"/>
      <c r="B98" s="2"/>
      <c r="C98" s="28"/>
      <c r="D98" s="156" t="s">
        <v>19</v>
      </c>
      <c r="E98" s="156"/>
      <c r="F98" s="156"/>
      <c r="G98" s="156"/>
      <c r="H98" s="36">
        <f>H94-H97</f>
        <v>-12649.450000000012</v>
      </c>
      <c r="I98" s="37">
        <f>I94-I97</f>
        <v>0</v>
      </c>
      <c r="J98" s="36">
        <f>J94-J97</f>
        <v>-12649.449999999953</v>
      </c>
    </row>
    <row r="99" spans="1:10" ht="12.95" customHeight="1">
      <c r="A99" s="2"/>
      <c r="B99" s="29" t="s">
        <v>44</v>
      </c>
      <c r="C99" s="28"/>
      <c r="D99" s="155" t="s">
        <v>31</v>
      </c>
      <c r="E99" s="155"/>
      <c r="F99" s="155"/>
      <c r="G99" s="155"/>
      <c r="H99" s="75">
        <v>0</v>
      </c>
      <c r="I99" s="37">
        <f>I92</f>
        <v>0</v>
      </c>
      <c r="J99" s="37">
        <f>H99+I99</f>
        <v>0</v>
      </c>
    </row>
    <row r="100" spans="5:10" ht="12.95" customHeight="1">
      <c r="E100" s="79"/>
      <c r="F100" s="79"/>
      <c r="G100" s="79"/>
      <c r="H100" s="79"/>
      <c r="I100" s="79"/>
      <c r="J100" s="79"/>
    </row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</sheetData>
  <mergeCells count="29">
    <mergeCell ref="A9:A22"/>
    <mergeCell ref="D23:G23"/>
    <mergeCell ref="D24:G24"/>
    <mergeCell ref="D25:G25"/>
    <mergeCell ref="D26:G26"/>
    <mergeCell ref="D99:G99"/>
    <mergeCell ref="D87:H87"/>
    <mergeCell ref="D88:H88"/>
    <mergeCell ref="D89:H89"/>
    <mergeCell ref="D90:H90"/>
    <mergeCell ref="D91:H91"/>
    <mergeCell ref="D92:H92"/>
    <mergeCell ref="D94:G94"/>
    <mergeCell ref="D95:G95"/>
    <mergeCell ref="D96:G96"/>
    <mergeCell ref="D97:G97"/>
    <mergeCell ref="D98:G98"/>
    <mergeCell ref="A72:A80"/>
    <mergeCell ref="E82:G82"/>
    <mergeCell ref="E85:G85"/>
    <mergeCell ref="A28:A31"/>
    <mergeCell ref="A32:A39"/>
    <mergeCell ref="A40:A53"/>
    <mergeCell ref="A56:A67"/>
    <mergeCell ref="B2:B3"/>
    <mergeCell ref="E2:E3"/>
    <mergeCell ref="F2:F3"/>
    <mergeCell ref="G2:G3"/>
    <mergeCell ref="E69:G69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B1:B2 C23:C25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95">
    <cfRule type="expression" priority="13" dxfId="2" stopIfTrue="1">
      <formula>$J95="Z"</formula>
    </cfRule>
    <cfRule type="expression" priority="14" dxfId="1" stopIfTrue="1">
      <formula>$J95="T"</formula>
    </cfRule>
    <cfRule type="expression" priority="15" dxfId="0" stopIfTrue="1">
      <formula>$J95="Y"</formula>
    </cfRule>
  </conditionalFormatting>
  <conditionalFormatting sqref="H96">
    <cfRule type="expression" priority="10" dxfId="2" stopIfTrue="1">
      <formula>$J96="Z"</formula>
    </cfRule>
    <cfRule type="expression" priority="11" dxfId="1" stopIfTrue="1">
      <formula>$J96="T"</formula>
    </cfRule>
    <cfRule type="expression" priority="12" dxfId="0" stopIfTrue="1">
      <formula>$J96="Y"</formula>
    </cfRule>
  </conditionalFormatting>
  <conditionalFormatting sqref="H94">
    <cfRule type="expression" priority="7" dxfId="2" stopIfTrue="1">
      <formula>$J94="Z"</formula>
    </cfRule>
    <cfRule type="expression" priority="8" dxfId="1" stopIfTrue="1">
      <formula>$J94="T"</formula>
    </cfRule>
    <cfRule type="expression" priority="9" dxfId="0" stopIfTrue="1">
      <formula>$J94="Y"</formula>
    </cfRule>
  </conditionalFormatting>
  <conditionalFormatting sqref="H95">
    <cfRule type="expression" priority="4" dxfId="2" stopIfTrue="1">
      <formula>$J95="Z"</formula>
    </cfRule>
    <cfRule type="expression" priority="5" dxfId="1" stopIfTrue="1">
      <formula>$J95="T"</formula>
    </cfRule>
    <cfRule type="expression" priority="6" dxfId="0" stopIfTrue="1">
      <formula>$J95="Y"</formula>
    </cfRule>
  </conditionalFormatting>
  <conditionalFormatting sqref="H96">
    <cfRule type="expression" priority="1" dxfId="2" stopIfTrue="1">
      <formula>$J96="Z"</formula>
    </cfRule>
    <cfRule type="expression" priority="2" dxfId="1" stopIfTrue="1">
      <formula>$J96="T"</formula>
    </cfRule>
    <cfRule type="expression" priority="3" dxfId="0" stopIfTrue="1">
      <formula>$J96="Y"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2022-05-27T07:07:23Z</cp:lastPrinted>
  <dcterms:created xsi:type="dcterms:W3CDTF">2019-02-01T08:27:03Z</dcterms:created>
  <dcterms:modified xsi:type="dcterms:W3CDTF">2022-05-27T07:43:02Z</dcterms:modified>
  <cp:category/>
  <cp:version/>
  <cp:contentType/>
  <cp:contentStatus/>
</cp:coreProperties>
</file>